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2.SARGAZCOM\Desktop\"/>
    </mc:Choice>
  </mc:AlternateContent>
  <xr:revisionPtr revIDLastSave="0" documentId="13_ncr:1_{E3AB0DA1-AEE9-48A4-BB41-719F299747E0}" xr6:coauthVersionLast="47" xr6:coauthVersionMax="47" xr10:uidLastSave="{00000000-0000-0000-0000-000000000000}"/>
  <bookViews>
    <workbookView xWindow="-120" yWindow="-120" windowWidth="29040" windowHeight="15840" activeTab="2" xr2:uid="{75A99533-D320-4DC2-9841-7C816A543A23}"/>
  </bookViews>
  <sheets>
    <sheet name="Главная" sheetId="8" r:id="rId1"/>
    <sheet name="Бытовые системы" sheetId="1" r:id="rId2"/>
    <sheet name="Промышленные системы" sheetId="6" r:id="rId3"/>
    <sheet name="КТЗ" sheetId="2" r:id="rId4"/>
    <sheet name="ИСМ" sheetId="3" r:id="rId5"/>
    <sheet name="ИС-сгон, под приварку" sheetId="4" r:id="rId6"/>
    <sheet name="ИФС" sheetId="5" r:id="rId7"/>
    <sheet name="Фильтр, ДИПД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42" i="1"/>
  <c r="J43" i="1"/>
  <c r="J32" i="1"/>
  <c r="H44" i="1"/>
  <c r="H99" i="6"/>
  <c r="H100" i="6"/>
  <c r="H101" i="6"/>
  <c r="H102" i="6"/>
  <c r="H103" i="6"/>
  <c r="H104" i="6"/>
  <c r="H105" i="6"/>
  <c r="H106" i="6"/>
  <c r="H107" i="6"/>
  <c r="H108" i="6"/>
  <c r="H109" i="6"/>
  <c r="H36" i="6"/>
  <c r="H14" i="6"/>
  <c r="O5" i="7"/>
  <c r="F21" i="8" s="1"/>
  <c r="N5" i="7"/>
  <c r="E21" i="8" s="1"/>
  <c r="M5" i="7"/>
  <c r="D21" i="8" s="1"/>
  <c r="H156" i="6"/>
  <c r="H157" i="6"/>
  <c r="H158" i="6"/>
  <c r="H159" i="6"/>
  <c r="H160" i="6"/>
  <c r="H161" i="6"/>
  <c r="H162" i="6"/>
  <c r="H163" i="6"/>
  <c r="H155" i="6"/>
  <c r="H138" i="6"/>
  <c r="H137" i="6"/>
  <c r="H35" i="1"/>
  <c r="H41" i="1"/>
  <c r="H43" i="1"/>
  <c r="V18" i="7"/>
  <c r="U18" i="7"/>
  <c r="T18" i="7"/>
  <c r="I18" i="7"/>
  <c r="T17" i="7"/>
  <c r="V17" i="7" s="1"/>
  <c r="I17" i="7"/>
  <c r="V16" i="7"/>
  <c r="U16" i="7"/>
  <c r="T16" i="7"/>
  <c r="I16" i="7"/>
  <c r="T15" i="7"/>
  <c r="V15" i="7" s="1"/>
  <c r="I15" i="7"/>
  <c r="V14" i="7"/>
  <c r="U14" i="7"/>
  <c r="T14" i="7"/>
  <c r="I14" i="7"/>
  <c r="T13" i="7"/>
  <c r="V13" i="7" s="1"/>
  <c r="I13" i="7"/>
  <c r="V12" i="7"/>
  <c r="U12" i="7"/>
  <c r="T12" i="7"/>
  <c r="I12" i="7"/>
  <c r="T11" i="7"/>
  <c r="V11" i="7" s="1"/>
  <c r="I11" i="7"/>
  <c r="V10" i="7"/>
  <c r="U10" i="7"/>
  <c r="T10" i="7"/>
  <c r="I10" i="7"/>
  <c r="T9" i="7"/>
  <c r="V9" i="7" s="1"/>
  <c r="I9" i="7"/>
  <c r="J5" i="7"/>
  <c r="L5" i="7" l="1"/>
  <c r="C21" i="8" s="1"/>
  <c r="U9" i="7"/>
  <c r="U11" i="7"/>
  <c r="U13" i="7"/>
  <c r="U15" i="7"/>
  <c r="U17" i="7"/>
  <c r="W32" i="6" l="1"/>
  <c r="W34" i="6"/>
  <c r="V34" i="6"/>
  <c r="V32" i="6"/>
  <c r="U15" i="6"/>
  <c r="W15" i="6" s="1"/>
  <c r="U16" i="6"/>
  <c r="V16" i="6" s="1"/>
  <c r="U17" i="6"/>
  <c r="W17" i="6" s="1"/>
  <c r="U18" i="6"/>
  <c r="V18" i="6" s="1"/>
  <c r="U19" i="6"/>
  <c r="V19" i="6" s="1"/>
  <c r="U20" i="6"/>
  <c r="V20" i="6" s="1"/>
  <c r="U21" i="6"/>
  <c r="V21" i="6" s="1"/>
  <c r="U22" i="6"/>
  <c r="V22" i="6" s="1"/>
  <c r="U23" i="6"/>
  <c r="V23" i="6" s="1"/>
  <c r="V17" i="6" l="1"/>
  <c r="W18" i="6"/>
  <c r="W16" i="6"/>
  <c r="U111" i="6"/>
  <c r="V111" i="6" s="1"/>
  <c r="U112" i="6"/>
  <c r="V112" i="6" s="1"/>
  <c r="U113" i="6"/>
  <c r="V113" i="6" s="1"/>
  <c r="U114" i="6"/>
  <c r="W114" i="6" s="1"/>
  <c r="U115" i="6"/>
  <c r="V115" i="6" s="1"/>
  <c r="U116" i="6"/>
  <c r="V116" i="6" s="1"/>
  <c r="U117" i="6"/>
  <c r="V117" i="6" s="1"/>
  <c r="U118" i="6"/>
  <c r="W118" i="6" s="1"/>
  <c r="U120" i="6"/>
  <c r="W120" i="6" s="1"/>
  <c r="U121" i="6"/>
  <c r="V121" i="6" s="1"/>
  <c r="U122" i="6"/>
  <c r="W122" i="6" s="1"/>
  <c r="U123" i="6"/>
  <c r="W123" i="6" s="1"/>
  <c r="U124" i="6"/>
  <c r="V124" i="6" s="1"/>
  <c r="U125" i="6"/>
  <c r="W125" i="6" s="1"/>
  <c r="U126" i="6"/>
  <c r="W126" i="6" s="1"/>
  <c r="U127" i="6"/>
  <c r="V127" i="6" s="1"/>
  <c r="U128" i="6"/>
  <c r="W128" i="6" s="1"/>
  <c r="U129" i="6"/>
  <c r="W129" i="6" s="1"/>
  <c r="U130" i="6"/>
  <c r="W130" i="6" s="1"/>
  <c r="U131" i="6"/>
  <c r="W131" i="6" s="1"/>
  <c r="U132" i="6"/>
  <c r="V132" i="6" s="1"/>
  <c r="U133" i="6"/>
  <c r="V133" i="6" s="1"/>
  <c r="U134" i="6"/>
  <c r="V134" i="6" s="1"/>
  <c r="U135" i="6"/>
  <c r="V135" i="6" s="1"/>
  <c r="U136" i="6"/>
  <c r="V136" i="6" s="1"/>
  <c r="U137" i="6"/>
  <c r="W137" i="6" s="1"/>
  <c r="U138" i="6"/>
  <c r="V138" i="6" s="1"/>
  <c r="U140" i="6"/>
  <c r="V140" i="6" s="1"/>
  <c r="U141" i="6"/>
  <c r="W141" i="6" s="1"/>
  <c r="U142" i="6"/>
  <c r="W142" i="6" s="1"/>
  <c r="U143" i="6"/>
  <c r="W143" i="6" s="1"/>
  <c r="U144" i="6"/>
  <c r="V144" i="6" s="1"/>
  <c r="U145" i="6"/>
  <c r="W145" i="6" s="1"/>
  <c r="U146" i="6"/>
  <c r="W146" i="6" s="1"/>
  <c r="U147" i="6"/>
  <c r="W147" i="6" s="1"/>
  <c r="U148" i="6"/>
  <c r="W148" i="6" s="1"/>
  <c r="U149" i="6"/>
  <c r="W149" i="6" s="1"/>
  <c r="U150" i="6"/>
  <c r="W150" i="6" s="1"/>
  <c r="U151" i="6"/>
  <c r="W151" i="6" s="1"/>
  <c r="U152" i="6"/>
  <c r="W152" i="6" s="1"/>
  <c r="U153" i="6"/>
  <c r="W153" i="6" s="1"/>
  <c r="U155" i="6"/>
  <c r="V155" i="6" s="1"/>
  <c r="U156" i="6"/>
  <c r="W156" i="6" s="1"/>
  <c r="U157" i="6"/>
  <c r="W157" i="6" s="1"/>
  <c r="U158" i="6"/>
  <c r="W158" i="6" s="1"/>
  <c r="U159" i="6"/>
  <c r="V159" i="6" s="1"/>
  <c r="U160" i="6"/>
  <c r="V160" i="6" s="1"/>
  <c r="U161" i="6"/>
  <c r="V161" i="6" s="1"/>
  <c r="U162" i="6"/>
  <c r="V162" i="6" s="1"/>
  <c r="U163" i="6"/>
  <c r="V163" i="6" s="1"/>
  <c r="U94" i="6"/>
  <c r="W94" i="6" s="1"/>
  <c r="U95" i="6"/>
  <c r="V95" i="6" s="1"/>
  <c r="U96" i="6"/>
  <c r="V96" i="6" s="1"/>
  <c r="U97" i="6"/>
  <c r="V97" i="6" s="1"/>
  <c r="U98" i="6"/>
  <c r="V98" i="6" s="1"/>
  <c r="U99" i="6"/>
  <c r="V99" i="6" s="1"/>
  <c r="U100" i="6"/>
  <c r="W100" i="6" s="1"/>
  <c r="U101" i="6"/>
  <c r="V101" i="6" s="1"/>
  <c r="U102" i="6"/>
  <c r="W102" i="6" s="1"/>
  <c r="U103" i="6"/>
  <c r="V103" i="6" s="1"/>
  <c r="U104" i="6"/>
  <c r="V104" i="6" s="1"/>
  <c r="U105" i="6"/>
  <c r="V105" i="6" s="1"/>
  <c r="U106" i="6"/>
  <c r="V106" i="6" s="1"/>
  <c r="U107" i="6"/>
  <c r="W107" i="6" s="1"/>
  <c r="U108" i="6"/>
  <c r="V108" i="6" s="1"/>
  <c r="U109" i="6"/>
  <c r="W109" i="6" s="1"/>
  <c r="U46" i="6"/>
  <c r="W46" i="6" s="1"/>
  <c r="U47" i="6"/>
  <c r="V47" i="6" s="1"/>
  <c r="U48" i="6"/>
  <c r="V48" i="6" s="1"/>
  <c r="U49" i="6"/>
  <c r="V49" i="6" s="1"/>
  <c r="U50" i="6"/>
  <c r="V50" i="6" s="1"/>
  <c r="U51" i="6"/>
  <c r="W51" i="6" s="1"/>
  <c r="U52" i="6"/>
  <c r="V52" i="6" s="1"/>
  <c r="U53" i="6"/>
  <c r="V53" i="6" s="1"/>
  <c r="U54" i="6"/>
  <c r="W54" i="6" s="1"/>
  <c r="U55" i="6"/>
  <c r="V55" i="6" s="1"/>
  <c r="U56" i="6"/>
  <c r="V56" i="6" s="1"/>
  <c r="U57" i="6"/>
  <c r="V57" i="6" s="1"/>
  <c r="U58" i="6"/>
  <c r="V58" i="6" s="1"/>
  <c r="U60" i="6"/>
  <c r="W60" i="6" s="1"/>
  <c r="U61" i="6"/>
  <c r="V61" i="6" s="1"/>
  <c r="U62" i="6"/>
  <c r="W62" i="6" s="1"/>
  <c r="U63" i="6"/>
  <c r="V63" i="6" s="1"/>
  <c r="U64" i="6"/>
  <c r="V64" i="6" s="1"/>
  <c r="U65" i="6"/>
  <c r="V65" i="6" s="1"/>
  <c r="U66" i="6"/>
  <c r="V66" i="6" s="1"/>
  <c r="U67" i="6"/>
  <c r="W67" i="6" s="1"/>
  <c r="U68" i="6"/>
  <c r="W68" i="6" s="1"/>
  <c r="U69" i="6"/>
  <c r="V69" i="6" s="1"/>
  <c r="U70" i="6"/>
  <c r="W70" i="6" s="1"/>
  <c r="U71" i="6"/>
  <c r="V71" i="6" s="1"/>
  <c r="U72" i="6"/>
  <c r="V72" i="6" s="1"/>
  <c r="U73" i="6"/>
  <c r="V73" i="6" s="1"/>
  <c r="U74" i="6"/>
  <c r="V74" i="6" s="1"/>
  <c r="U75" i="6"/>
  <c r="V75" i="6" s="1"/>
  <c r="U77" i="6"/>
  <c r="V77" i="6" s="1"/>
  <c r="U78" i="6"/>
  <c r="W78" i="6" s="1"/>
  <c r="U79" i="6"/>
  <c r="V79" i="6" s="1"/>
  <c r="U80" i="6"/>
  <c r="V80" i="6" s="1"/>
  <c r="U81" i="6"/>
  <c r="V81" i="6" s="1"/>
  <c r="U82" i="6"/>
  <c r="V82" i="6" s="1"/>
  <c r="U83" i="6"/>
  <c r="W83" i="6" s="1"/>
  <c r="U84" i="6"/>
  <c r="W84" i="6" s="1"/>
  <c r="U85" i="6"/>
  <c r="V85" i="6" s="1"/>
  <c r="U86" i="6"/>
  <c r="W86" i="6" s="1"/>
  <c r="U87" i="6"/>
  <c r="V87" i="6" s="1"/>
  <c r="U88" i="6"/>
  <c r="V88" i="6" s="1"/>
  <c r="U89" i="6"/>
  <c r="V89" i="6" s="1"/>
  <c r="U90" i="6"/>
  <c r="V90" i="6" s="1"/>
  <c r="U91" i="6"/>
  <c r="W91" i="6" s="1"/>
  <c r="U92" i="6"/>
  <c r="W92" i="6" s="1"/>
  <c r="U45" i="6"/>
  <c r="W45" i="6" s="1"/>
  <c r="U44" i="6"/>
  <c r="W44" i="6" s="1"/>
  <c r="U43" i="6"/>
  <c r="W43" i="6" s="1"/>
  <c r="U41" i="6"/>
  <c r="V41" i="6" s="1"/>
  <c r="U40" i="6"/>
  <c r="W40" i="6" s="1"/>
  <c r="U39" i="6"/>
  <c r="W39" i="6" s="1"/>
  <c r="U38" i="6"/>
  <c r="W38" i="6" s="1"/>
  <c r="U37" i="6"/>
  <c r="U36" i="6"/>
  <c r="U35" i="6"/>
  <c r="U33" i="6"/>
  <c r="U31" i="6"/>
  <c r="V31" i="6" s="1"/>
  <c r="U30" i="6"/>
  <c r="W30" i="6" s="1"/>
  <c r="U29" i="6"/>
  <c r="W29" i="6" s="1"/>
  <c r="U28" i="6"/>
  <c r="V28" i="6" s="1"/>
  <c r="U27" i="6"/>
  <c r="W27" i="6" s="1"/>
  <c r="U26" i="6"/>
  <c r="W26" i="6" s="1"/>
  <c r="U24" i="6"/>
  <c r="V24" i="6" s="1"/>
  <c r="W21" i="6"/>
  <c r="W20" i="6"/>
  <c r="W19" i="6"/>
  <c r="U14" i="6"/>
  <c r="V14" i="6" s="1"/>
  <c r="U13" i="6"/>
  <c r="W13" i="6" s="1"/>
  <c r="U12" i="6"/>
  <c r="V12" i="6" s="1"/>
  <c r="U11" i="6"/>
  <c r="W11" i="6" s="1"/>
  <c r="U10" i="6"/>
  <c r="K5" i="6"/>
  <c r="U39" i="1"/>
  <c r="V39" i="1" s="1"/>
  <c r="U41" i="1"/>
  <c r="W41" i="1" s="1"/>
  <c r="U43" i="1"/>
  <c r="U40" i="1"/>
  <c r="W40" i="1" s="1"/>
  <c r="U38" i="1"/>
  <c r="W38" i="1" s="1"/>
  <c r="U37" i="1"/>
  <c r="W37" i="1" s="1"/>
  <c r="U36" i="1"/>
  <c r="W36" i="1" s="1"/>
  <c r="U35" i="1"/>
  <c r="W35" i="1" s="1"/>
  <c r="U34" i="1"/>
  <c r="W34" i="1" s="1"/>
  <c r="U33" i="1"/>
  <c r="W33" i="1" s="1"/>
  <c r="U32" i="1"/>
  <c r="W32" i="1" s="1"/>
  <c r="U30" i="1"/>
  <c r="W30" i="1" s="1"/>
  <c r="U29" i="1"/>
  <c r="V29" i="1" s="1"/>
  <c r="U28" i="1"/>
  <c r="V28" i="1" s="1"/>
  <c r="U27" i="1"/>
  <c r="V27" i="1" s="1"/>
  <c r="U26" i="1"/>
  <c r="W26" i="1" s="1"/>
  <c r="U25" i="1"/>
  <c r="W25" i="1" s="1"/>
  <c r="U24" i="1"/>
  <c r="W24" i="1" s="1"/>
  <c r="U22" i="1"/>
  <c r="W22" i="1" s="1"/>
  <c r="U21" i="1"/>
  <c r="W21" i="1" s="1"/>
  <c r="U20" i="1"/>
  <c r="V20" i="1" s="1"/>
  <c r="U19" i="1"/>
  <c r="W19" i="1" s="1"/>
  <c r="U18" i="1"/>
  <c r="V18" i="1" s="1"/>
  <c r="U17" i="1"/>
  <c r="V17" i="1" s="1"/>
  <c r="U15" i="1"/>
  <c r="W15" i="1" s="1"/>
  <c r="U14" i="1"/>
  <c r="W14" i="1" s="1"/>
  <c r="U13" i="1"/>
  <c r="V13" i="1" s="1"/>
  <c r="U12" i="1"/>
  <c r="W12" i="1" s="1"/>
  <c r="U11" i="1"/>
  <c r="V11" i="1" s="1"/>
  <c r="U10" i="1"/>
  <c r="K5" i="1"/>
  <c r="U14" i="5"/>
  <c r="W14" i="5" s="1"/>
  <c r="U15" i="5"/>
  <c r="V15" i="5" s="1"/>
  <c r="U16" i="5"/>
  <c r="U17" i="5"/>
  <c r="V17" i="5" s="1"/>
  <c r="U18" i="5"/>
  <c r="W18" i="5" s="1"/>
  <c r="U19" i="5"/>
  <c r="W19" i="5" s="1"/>
  <c r="U20" i="5"/>
  <c r="W20" i="5" s="1"/>
  <c r="U21" i="5"/>
  <c r="W21" i="5" s="1"/>
  <c r="U22" i="5"/>
  <c r="W22" i="5" s="1"/>
  <c r="U23" i="5"/>
  <c r="V23" i="5" s="1"/>
  <c r="U24" i="5"/>
  <c r="U25" i="5"/>
  <c r="W25" i="5" s="1"/>
  <c r="U26" i="5"/>
  <c r="W26" i="5" s="1"/>
  <c r="U27" i="5"/>
  <c r="W27" i="5" s="1"/>
  <c r="U28" i="5"/>
  <c r="W28" i="5" s="1"/>
  <c r="U29" i="5"/>
  <c r="W29" i="5" s="1"/>
  <c r="U30" i="5"/>
  <c r="W30" i="5" s="1"/>
  <c r="U31" i="5"/>
  <c r="V31" i="5" s="1"/>
  <c r="U32" i="5"/>
  <c r="U33" i="5"/>
  <c r="W33" i="5" s="1"/>
  <c r="U34" i="5"/>
  <c r="W34" i="5" s="1"/>
  <c r="U35" i="5"/>
  <c r="W35" i="5" s="1"/>
  <c r="U36" i="5"/>
  <c r="W36" i="5" s="1"/>
  <c r="U37" i="5"/>
  <c r="W37" i="5" s="1"/>
  <c r="U38" i="5"/>
  <c r="W38" i="5" s="1"/>
  <c r="U39" i="5"/>
  <c r="V39" i="5" s="1"/>
  <c r="U40" i="5"/>
  <c r="U41" i="5"/>
  <c r="W41" i="5" s="1"/>
  <c r="U42" i="5"/>
  <c r="W42" i="5" s="1"/>
  <c r="U43" i="5"/>
  <c r="W43" i="5" s="1"/>
  <c r="U44" i="5"/>
  <c r="W44" i="5" s="1"/>
  <c r="U45" i="5"/>
  <c r="W45" i="5" s="1"/>
  <c r="U46" i="5"/>
  <c r="W46" i="5" s="1"/>
  <c r="U47" i="5"/>
  <c r="V47" i="5" s="1"/>
  <c r="U48" i="5"/>
  <c r="U49" i="5"/>
  <c r="V49" i="5" s="1"/>
  <c r="U50" i="5"/>
  <c r="V50" i="5" s="1"/>
  <c r="U51" i="5"/>
  <c r="W51" i="5" s="1"/>
  <c r="U52" i="5"/>
  <c r="W52" i="5" s="1"/>
  <c r="U53" i="5"/>
  <c r="W53" i="5" s="1"/>
  <c r="U54" i="5"/>
  <c r="W54" i="5" s="1"/>
  <c r="U55" i="5"/>
  <c r="V55" i="5" s="1"/>
  <c r="U56" i="5"/>
  <c r="U57" i="5"/>
  <c r="V57" i="5" s="1"/>
  <c r="U58" i="5"/>
  <c r="W58" i="5" s="1"/>
  <c r="U59" i="5"/>
  <c r="W59" i="5" s="1"/>
  <c r="U60" i="5"/>
  <c r="W60" i="5" s="1"/>
  <c r="U61" i="5"/>
  <c r="W61" i="5" s="1"/>
  <c r="U62" i="5"/>
  <c r="W62" i="5" s="1"/>
  <c r="U63" i="5"/>
  <c r="V63" i="5" s="1"/>
  <c r="U64" i="5"/>
  <c r="U65" i="5"/>
  <c r="V65" i="5" s="1"/>
  <c r="U66" i="5"/>
  <c r="W66" i="5" s="1"/>
  <c r="U67" i="5"/>
  <c r="W67" i="5" s="1"/>
  <c r="U68" i="5"/>
  <c r="W68" i="5" s="1"/>
  <c r="U69" i="5"/>
  <c r="W69" i="5" s="1"/>
  <c r="U70" i="5"/>
  <c r="W70" i="5" s="1"/>
  <c r="U71" i="5"/>
  <c r="V71" i="5" s="1"/>
  <c r="W16" i="5"/>
  <c r="W24" i="5"/>
  <c r="W32" i="5"/>
  <c r="W40" i="5"/>
  <c r="W56" i="5"/>
  <c r="W64" i="5"/>
  <c r="V14" i="5"/>
  <c r="V16" i="5"/>
  <c r="V19" i="5"/>
  <c r="V21" i="5"/>
  <c r="V22" i="5"/>
  <c r="V24" i="5"/>
  <c r="V27" i="5"/>
  <c r="V29" i="5"/>
  <c r="V30" i="5"/>
  <c r="V32" i="5"/>
  <c r="V33" i="5"/>
  <c r="V37" i="5"/>
  <c r="V38" i="5"/>
  <c r="V40" i="5"/>
  <c r="V42" i="5"/>
  <c r="V43" i="5"/>
  <c r="V44" i="5"/>
  <c r="V45" i="5"/>
  <c r="V51" i="5"/>
  <c r="V52" i="5"/>
  <c r="V56" i="5"/>
  <c r="V59" i="5"/>
  <c r="V61" i="5"/>
  <c r="V62" i="5"/>
  <c r="V64" i="5"/>
  <c r="V66" i="5"/>
  <c r="V67" i="5"/>
  <c r="V70" i="5"/>
  <c r="J20" i="5"/>
  <c r="J21" i="5"/>
  <c r="J22" i="5"/>
  <c r="J23" i="5"/>
  <c r="J24" i="5"/>
  <c r="J25" i="5"/>
  <c r="J37" i="5"/>
  <c r="J38" i="5"/>
  <c r="J39" i="5"/>
  <c r="J40" i="5"/>
  <c r="J41" i="5"/>
  <c r="J42" i="5"/>
  <c r="J54" i="5"/>
  <c r="J55" i="5"/>
  <c r="J56" i="5"/>
  <c r="J57" i="5"/>
  <c r="J58" i="5"/>
  <c r="J59" i="5"/>
  <c r="U13" i="5"/>
  <c r="W13" i="5" s="1"/>
  <c r="U12" i="5"/>
  <c r="V12" i="5" s="1"/>
  <c r="U11" i="5"/>
  <c r="V11" i="5" s="1"/>
  <c r="U10" i="5"/>
  <c r="W10" i="5" s="1"/>
  <c r="U9" i="5"/>
  <c r="W9" i="5" s="1"/>
  <c r="K5" i="5"/>
  <c r="H43" i="5" s="1"/>
  <c r="J43" i="5" s="1"/>
  <c r="U35" i="4"/>
  <c r="W35" i="4" s="1"/>
  <c r="U34" i="4"/>
  <c r="W34" i="4" s="1"/>
  <c r="U33" i="4"/>
  <c r="W33" i="4" s="1"/>
  <c r="U32" i="4"/>
  <c r="W32" i="4" s="1"/>
  <c r="U31" i="4"/>
  <c r="W31" i="4" s="1"/>
  <c r="U30" i="4"/>
  <c r="W30" i="4" s="1"/>
  <c r="U29" i="4"/>
  <c r="V29" i="4" s="1"/>
  <c r="U28" i="4"/>
  <c r="W28" i="4" s="1"/>
  <c r="U27" i="4"/>
  <c r="V27" i="4" s="1"/>
  <c r="U26" i="4"/>
  <c r="W26" i="4" s="1"/>
  <c r="U25" i="4"/>
  <c r="W25" i="4" s="1"/>
  <c r="U24" i="4"/>
  <c r="W24" i="4" s="1"/>
  <c r="U23" i="4"/>
  <c r="V23" i="4" s="1"/>
  <c r="U22" i="4"/>
  <c r="W22" i="4" s="1"/>
  <c r="W21" i="4"/>
  <c r="U21" i="4"/>
  <c r="V21" i="4" s="1"/>
  <c r="U20" i="4"/>
  <c r="W20" i="4" s="1"/>
  <c r="U19" i="4"/>
  <c r="W19" i="4" s="1"/>
  <c r="U18" i="4"/>
  <c r="W18" i="4" s="1"/>
  <c r="U17" i="4"/>
  <c r="W17" i="4" s="1"/>
  <c r="U16" i="4"/>
  <c r="W16" i="4" s="1"/>
  <c r="U15" i="4"/>
  <c r="V15" i="4" s="1"/>
  <c r="U14" i="4"/>
  <c r="W14" i="4" s="1"/>
  <c r="U13" i="4"/>
  <c r="V13" i="4" s="1"/>
  <c r="U12" i="4"/>
  <c r="U11" i="4"/>
  <c r="W11" i="4" s="1"/>
  <c r="U10" i="4"/>
  <c r="W10" i="4" s="1"/>
  <c r="U9" i="4"/>
  <c r="W9" i="4" s="1"/>
  <c r="K5" i="4"/>
  <c r="H30" i="2"/>
  <c r="J30" i="2" s="1"/>
  <c r="H31" i="2"/>
  <c r="J31" i="2" s="1"/>
  <c r="H32" i="2"/>
  <c r="J32" i="2" s="1"/>
  <c r="H33" i="2"/>
  <c r="J33" i="2" s="1"/>
  <c r="H34" i="2"/>
  <c r="J34" i="2" s="1"/>
  <c r="H35" i="2"/>
  <c r="J35" i="2" s="1"/>
  <c r="H36" i="2"/>
  <c r="J36" i="2" s="1"/>
  <c r="U30" i="2"/>
  <c r="W30" i="2" s="1"/>
  <c r="U31" i="2"/>
  <c r="W31" i="2" s="1"/>
  <c r="U32" i="2"/>
  <c r="W32" i="2" s="1"/>
  <c r="U33" i="2"/>
  <c r="W33" i="2" s="1"/>
  <c r="U34" i="2"/>
  <c r="V34" i="2" s="1"/>
  <c r="U35" i="2"/>
  <c r="W35" i="2" s="1"/>
  <c r="U36" i="2"/>
  <c r="V36" i="2" s="1"/>
  <c r="U21" i="2"/>
  <c r="W21" i="2" s="1"/>
  <c r="U22" i="2"/>
  <c r="W22" i="2" s="1"/>
  <c r="U23" i="2"/>
  <c r="W23" i="2" s="1"/>
  <c r="U24" i="2"/>
  <c r="W24" i="2" s="1"/>
  <c r="U25" i="2"/>
  <c r="W25" i="2" s="1"/>
  <c r="U26" i="2"/>
  <c r="W26" i="2" s="1"/>
  <c r="U27" i="2"/>
  <c r="W27" i="2" s="1"/>
  <c r="U28" i="2"/>
  <c r="V28" i="2" s="1"/>
  <c r="U29" i="2"/>
  <c r="V29" i="2" s="1"/>
  <c r="U20" i="2"/>
  <c r="W20" i="2" s="1"/>
  <c r="U19" i="2"/>
  <c r="V19" i="2" s="1"/>
  <c r="U18" i="2"/>
  <c r="W18" i="2" s="1"/>
  <c r="U17" i="2"/>
  <c r="W17" i="2" s="1"/>
  <c r="U16" i="2"/>
  <c r="W16" i="2" s="1"/>
  <c r="U15" i="2"/>
  <c r="V15" i="2" s="1"/>
  <c r="U14" i="2"/>
  <c r="W14" i="2" s="1"/>
  <c r="U13" i="2"/>
  <c r="W13" i="2" s="1"/>
  <c r="U12" i="2"/>
  <c r="U11" i="2"/>
  <c r="W11" i="2" s="1"/>
  <c r="U10" i="2"/>
  <c r="W10" i="2" s="1"/>
  <c r="U9" i="2"/>
  <c r="W9" i="2" s="1"/>
  <c r="U9" i="3"/>
  <c r="J10" i="3"/>
  <c r="J11" i="3"/>
  <c r="J12" i="3"/>
  <c r="J13" i="3"/>
  <c r="J14" i="3"/>
  <c r="J9" i="3"/>
  <c r="U14" i="3"/>
  <c r="W14" i="3" s="1"/>
  <c r="U13" i="3"/>
  <c r="V13" i="3" s="1"/>
  <c r="U12" i="3"/>
  <c r="V12" i="3" s="1"/>
  <c r="U11" i="3"/>
  <c r="W11" i="3" s="1"/>
  <c r="U10" i="3"/>
  <c r="V10" i="3" s="1"/>
  <c r="K5" i="3"/>
  <c r="K5" i="2"/>
  <c r="H16" i="2" s="1"/>
  <c r="J16" i="2" s="1"/>
  <c r="W43" i="1" l="1"/>
  <c r="P5" i="1"/>
  <c r="V69" i="5"/>
  <c r="V53" i="5"/>
  <c r="V54" i="5"/>
  <c r="V48" i="5"/>
  <c r="P5" i="5"/>
  <c r="F20" i="8" s="1"/>
  <c r="W48" i="5"/>
  <c r="N5" i="5" s="1"/>
  <c r="V46" i="5"/>
  <c r="P5" i="6"/>
  <c r="F16" i="8" s="1"/>
  <c r="H28" i="4"/>
  <c r="J28" i="4" s="1"/>
  <c r="H10" i="4"/>
  <c r="W9" i="3"/>
  <c r="P5" i="3"/>
  <c r="F18" i="8" s="1"/>
  <c r="J156" i="6"/>
  <c r="J155" i="6"/>
  <c r="H148" i="6"/>
  <c r="J148" i="6" s="1"/>
  <c r="H122" i="6"/>
  <c r="J122" i="6" s="1"/>
  <c r="H130" i="6"/>
  <c r="J130" i="6" s="1"/>
  <c r="J138" i="6"/>
  <c r="H118" i="6"/>
  <c r="J118" i="6" s="1"/>
  <c r="J101" i="6"/>
  <c r="J109" i="6"/>
  <c r="H84" i="6"/>
  <c r="J84" i="6" s="1"/>
  <c r="H92" i="6"/>
  <c r="J92" i="6" s="1"/>
  <c r="H67" i="6"/>
  <c r="J67" i="6" s="1"/>
  <c r="H75" i="6"/>
  <c r="J75" i="6" s="1"/>
  <c r="H50" i="6"/>
  <c r="J50" i="6" s="1"/>
  <c r="H58" i="6"/>
  <c r="J58" i="6" s="1"/>
  <c r="H33" i="6"/>
  <c r="J33" i="6" s="1"/>
  <c r="H41" i="6"/>
  <c r="J41" i="6" s="1"/>
  <c r="H17" i="6"/>
  <c r="J17" i="6" s="1"/>
  <c r="H10" i="6"/>
  <c r="J10" i="6" s="1"/>
  <c r="H141" i="6"/>
  <c r="J141" i="6" s="1"/>
  <c r="H131" i="6"/>
  <c r="J131" i="6" s="1"/>
  <c r="H111" i="6"/>
  <c r="J111" i="6" s="1"/>
  <c r="H94" i="6"/>
  <c r="J94" i="6" s="1"/>
  <c r="H77" i="6"/>
  <c r="J77" i="6" s="1"/>
  <c r="H60" i="6"/>
  <c r="J60" i="6" s="1"/>
  <c r="H43" i="6"/>
  <c r="J43" i="6" s="1"/>
  <c r="H18" i="6"/>
  <c r="J18" i="6" s="1"/>
  <c r="H128" i="6"/>
  <c r="J128" i="6" s="1"/>
  <c r="H65" i="6"/>
  <c r="J65" i="6" s="1"/>
  <c r="H31" i="6"/>
  <c r="J31" i="6" s="1"/>
  <c r="H149" i="6"/>
  <c r="J149" i="6" s="1"/>
  <c r="J158" i="6"/>
  <c r="H142" i="6"/>
  <c r="J142" i="6" s="1"/>
  <c r="H150" i="6"/>
  <c r="J150" i="6" s="1"/>
  <c r="H124" i="6"/>
  <c r="J124" i="6" s="1"/>
  <c r="H132" i="6"/>
  <c r="J132" i="6" s="1"/>
  <c r="H112" i="6"/>
  <c r="J112" i="6" s="1"/>
  <c r="H95" i="6"/>
  <c r="J95" i="6" s="1"/>
  <c r="J103" i="6"/>
  <c r="H78" i="6"/>
  <c r="J78" i="6" s="1"/>
  <c r="H86" i="6"/>
  <c r="J86" i="6" s="1"/>
  <c r="H61" i="6"/>
  <c r="J61" i="6" s="1"/>
  <c r="H69" i="6"/>
  <c r="J69" i="6" s="1"/>
  <c r="H44" i="6"/>
  <c r="J44" i="6" s="1"/>
  <c r="H52" i="6"/>
  <c r="J52" i="6" s="1"/>
  <c r="H27" i="6"/>
  <c r="J27" i="6" s="1"/>
  <c r="H35" i="6"/>
  <c r="J35" i="6" s="1"/>
  <c r="H11" i="6"/>
  <c r="J11" i="6" s="1"/>
  <c r="H19" i="6"/>
  <c r="J19" i="6" s="1"/>
  <c r="H145" i="6"/>
  <c r="J145" i="6" s="1"/>
  <c r="H135" i="6"/>
  <c r="J135" i="6" s="1"/>
  <c r="J106" i="6"/>
  <c r="H64" i="6"/>
  <c r="J64" i="6" s="1"/>
  <c r="H55" i="6"/>
  <c r="J55" i="6" s="1"/>
  <c r="H22" i="6"/>
  <c r="J22" i="6" s="1"/>
  <c r="H146" i="6"/>
  <c r="J146" i="6" s="1"/>
  <c r="H116" i="6"/>
  <c r="J116" i="6" s="1"/>
  <c r="J99" i="6"/>
  <c r="H82" i="6"/>
  <c r="J82" i="6" s="1"/>
  <c r="H48" i="6"/>
  <c r="J48" i="6" s="1"/>
  <c r="H23" i="6"/>
  <c r="J23" i="6" s="1"/>
  <c r="J159" i="6"/>
  <c r="H143" i="6"/>
  <c r="J143" i="6" s="1"/>
  <c r="H151" i="6"/>
  <c r="J151" i="6" s="1"/>
  <c r="H125" i="6"/>
  <c r="J125" i="6" s="1"/>
  <c r="H133" i="6"/>
  <c r="J133" i="6" s="1"/>
  <c r="H113" i="6"/>
  <c r="J113" i="6" s="1"/>
  <c r="H96" i="6"/>
  <c r="J96" i="6" s="1"/>
  <c r="J104" i="6"/>
  <c r="H79" i="6"/>
  <c r="J79" i="6" s="1"/>
  <c r="H87" i="6"/>
  <c r="J87" i="6" s="1"/>
  <c r="H62" i="6"/>
  <c r="J62" i="6" s="1"/>
  <c r="H70" i="6"/>
  <c r="J70" i="6" s="1"/>
  <c r="H45" i="6"/>
  <c r="J45" i="6" s="1"/>
  <c r="H53" i="6"/>
  <c r="J53" i="6" s="1"/>
  <c r="H28" i="6"/>
  <c r="J28" i="6" s="1"/>
  <c r="J36" i="6"/>
  <c r="H12" i="6"/>
  <c r="J12" i="6" s="1"/>
  <c r="H20" i="6"/>
  <c r="J20" i="6" s="1"/>
  <c r="J161" i="6"/>
  <c r="H115" i="6"/>
  <c r="J115" i="6" s="1"/>
  <c r="H81" i="6"/>
  <c r="J81" i="6" s="1"/>
  <c r="H47" i="6"/>
  <c r="J47" i="6" s="1"/>
  <c r="H38" i="6"/>
  <c r="J38" i="6" s="1"/>
  <c r="J162" i="6"/>
  <c r="J107" i="6"/>
  <c r="H90" i="6"/>
  <c r="J90" i="6" s="1"/>
  <c r="H56" i="6"/>
  <c r="J56" i="6" s="1"/>
  <c r="J160" i="6"/>
  <c r="H144" i="6"/>
  <c r="J144" i="6" s="1"/>
  <c r="H152" i="6"/>
  <c r="J152" i="6" s="1"/>
  <c r="H126" i="6"/>
  <c r="J126" i="6" s="1"/>
  <c r="H134" i="6"/>
  <c r="J134" i="6" s="1"/>
  <c r="H114" i="6"/>
  <c r="J114" i="6" s="1"/>
  <c r="H97" i="6"/>
  <c r="J97" i="6" s="1"/>
  <c r="J105" i="6"/>
  <c r="H80" i="6"/>
  <c r="J80" i="6" s="1"/>
  <c r="H88" i="6"/>
  <c r="J88" i="6" s="1"/>
  <c r="H63" i="6"/>
  <c r="J63" i="6" s="1"/>
  <c r="H71" i="6"/>
  <c r="J71" i="6" s="1"/>
  <c r="H46" i="6"/>
  <c r="J46" i="6" s="1"/>
  <c r="H54" i="6"/>
  <c r="J54" i="6" s="1"/>
  <c r="H29" i="6"/>
  <c r="J29" i="6" s="1"/>
  <c r="H37" i="6"/>
  <c r="J37" i="6" s="1"/>
  <c r="H13" i="6"/>
  <c r="J13" i="6" s="1"/>
  <c r="H21" i="6"/>
  <c r="J21" i="6" s="1"/>
  <c r="H153" i="6"/>
  <c r="J153" i="6" s="1"/>
  <c r="H98" i="6"/>
  <c r="J98" i="6" s="1"/>
  <c r="H89" i="6"/>
  <c r="J89" i="6" s="1"/>
  <c r="H72" i="6"/>
  <c r="J72" i="6" s="1"/>
  <c r="H30" i="6"/>
  <c r="J30" i="6" s="1"/>
  <c r="J14" i="6"/>
  <c r="H140" i="6"/>
  <c r="J140" i="6" s="1"/>
  <c r="H73" i="6"/>
  <c r="J73" i="6" s="1"/>
  <c r="H39" i="6"/>
  <c r="J39" i="6" s="1"/>
  <c r="H127" i="6"/>
  <c r="J127" i="6" s="1"/>
  <c r="J163" i="6"/>
  <c r="H147" i="6"/>
  <c r="J147" i="6" s="1"/>
  <c r="H121" i="6"/>
  <c r="J121" i="6" s="1"/>
  <c r="H129" i="6"/>
  <c r="J129" i="6" s="1"/>
  <c r="J137" i="6"/>
  <c r="H117" i="6"/>
  <c r="J117" i="6" s="1"/>
  <c r="J100" i="6"/>
  <c r="J108" i="6"/>
  <c r="H83" i="6"/>
  <c r="J83" i="6" s="1"/>
  <c r="H91" i="6"/>
  <c r="J91" i="6" s="1"/>
  <c r="H66" i="6"/>
  <c r="J66" i="6" s="1"/>
  <c r="H74" i="6"/>
  <c r="J74" i="6" s="1"/>
  <c r="H49" i="6"/>
  <c r="J49" i="6" s="1"/>
  <c r="H57" i="6"/>
  <c r="J57" i="6" s="1"/>
  <c r="H32" i="6"/>
  <c r="J32" i="6" s="1"/>
  <c r="H40" i="6"/>
  <c r="J40" i="6" s="1"/>
  <c r="H16" i="6"/>
  <c r="J16" i="6" s="1"/>
  <c r="H24" i="6"/>
  <c r="J24" i="6" s="1"/>
  <c r="J157" i="6"/>
  <c r="H123" i="6"/>
  <c r="J123" i="6" s="1"/>
  <c r="H120" i="6"/>
  <c r="J120" i="6" s="1"/>
  <c r="J102" i="6"/>
  <c r="H85" i="6"/>
  <c r="J85" i="6" s="1"/>
  <c r="H68" i="6"/>
  <c r="J68" i="6" s="1"/>
  <c r="H51" i="6"/>
  <c r="J51" i="6" s="1"/>
  <c r="H34" i="6"/>
  <c r="J34" i="6" s="1"/>
  <c r="H26" i="6"/>
  <c r="J26" i="6" s="1"/>
  <c r="H136" i="6"/>
  <c r="J136" i="6" s="1"/>
  <c r="H15" i="6"/>
  <c r="J15" i="6" s="1"/>
  <c r="V12" i="2"/>
  <c r="P5" i="2"/>
  <c r="F17" i="8" s="1"/>
  <c r="H11" i="1"/>
  <c r="J11" i="1" s="1"/>
  <c r="H20" i="1"/>
  <c r="J20" i="1" s="1"/>
  <c r="H29" i="1"/>
  <c r="J29" i="1" s="1"/>
  <c r="H38" i="1"/>
  <c r="J38" i="1" s="1"/>
  <c r="H12" i="1"/>
  <c r="J12" i="1" s="1"/>
  <c r="H21" i="1"/>
  <c r="J21" i="1" s="1"/>
  <c r="H30" i="1"/>
  <c r="J30" i="1" s="1"/>
  <c r="H39" i="1"/>
  <c r="J39" i="1" s="1"/>
  <c r="H13" i="1"/>
  <c r="J13" i="1" s="1"/>
  <c r="H22" i="1"/>
  <c r="J22" i="1" s="1"/>
  <c r="H32" i="1"/>
  <c r="H40" i="1"/>
  <c r="J40" i="1" s="1"/>
  <c r="H14" i="1"/>
  <c r="J14" i="1" s="1"/>
  <c r="H24" i="1"/>
  <c r="J24" i="1" s="1"/>
  <c r="H33" i="1"/>
  <c r="J33" i="1" s="1"/>
  <c r="J41" i="1"/>
  <c r="H28" i="1"/>
  <c r="J28" i="1" s="1"/>
  <c r="H15" i="1"/>
  <c r="J15" i="1" s="1"/>
  <c r="H25" i="1"/>
  <c r="J25" i="1" s="1"/>
  <c r="H34" i="1"/>
  <c r="J34" i="1" s="1"/>
  <c r="H17" i="1"/>
  <c r="J17" i="1" s="1"/>
  <c r="H26" i="1"/>
  <c r="J26" i="1" s="1"/>
  <c r="J35" i="1"/>
  <c r="H10" i="1"/>
  <c r="J10" i="1" s="1"/>
  <c r="H37" i="1"/>
  <c r="J37" i="1" s="1"/>
  <c r="H18" i="1"/>
  <c r="J18" i="1" s="1"/>
  <c r="H27" i="1"/>
  <c r="J27" i="1" s="1"/>
  <c r="H36" i="1"/>
  <c r="J36" i="1" s="1"/>
  <c r="H19" i="1"/>
  <c r="J19" i="1" s="1"/>
  <c r="W50" i="5"/>
  <c r="V60" i="5"/>
  <c r="V28" i="5"/>
  <c r="V18" i="5"/>
  <c r="W11" i="5"/>
  <c r="H36" i="5"/>
  <c r="J36" i="5" s="1"/>
  <c r="V68" i="5"/>
  <c r="V58" i="5"/>
  <c r="V36" i="5"/>
  <c r="V26" i="5"/>
  <c r="V20" i="5"/>
  <c r="H61" i="5"/>
  <c r="J61" i="5" s="1"/>
  <c r="V34" i="5"/>
  <c r="W57" i="5"/>
  <c r="V25" i="5"/>
  <c r="W12" i="5"/>
  <c r="V41" i="5"/>
  <c r="W49" i="5"/>
  <c r="H60" i="5"/>
  <c r="J60" i="5" s="1"/>
  <c r="W65" i="5"/>
  <c r="V13" i="5"/>
  <c r="W17" i="5"/>
  <c r="W105" i="6"/>
  <c r="V157" i="6"/>
  <c r="V152" i="6"/>
  <c r="W160" i="6"/>
  <c r="W159" i="6"/>
  <c r="V151" i="6"/>
  <c r="W134" i="6"/>
  <c r="V150" i="6"/>
  <c r="W132" i="6"/>
  <c r="W124" i="6"/>
  <c r="W163" i="6"/>
  <c r="W162" i="6"/>
  <c r="V158" i="6"/>
  <c r="W161" i="6"/>
  <c r="W33" i="6"/>
  <c r="V33" i="6"/>
  <c r="W35" i="6"/>
  <c r="V35" i="6"/>
  <c r="W37" i="6"/>
  <c r="V37" i="6"/>
  <c r="W36" i="6"/>
  <c r="V36" i="6"/>
  <c r="W10" i="6"/>
  <c r="W127" i="6"/>
  <c r="V149" i="6"/>
  <c r="V123" i="6"/>
  <c r="W117" i="6"/>
  <c r="V109" i="6"/>
  <c r="V130" i="6"/>
  <c r="V129" i="6"/>
  <c r="W101" i="6"/>
  <c r="V128" i="6"/>
  <c r="V148" i="6"/>
  <c r="V120" i="6"/>
  <c r="W115" i="6"/>
  <c r="W138" i="6"/>
  <c r="W108" i="6"/>
  <c r="V126" i="6"/>
  <c r="V143" i="6"/>
  <c r="V114" i="6"/>
  <c r="W140" i="6"/>
  <c r="V156" i="6"/>
  <c r="W155" i="6"/>
  <c r="V153" i="6"/>
  <c r="V147" i="6"/>
  <c r="V146" i="6"/>
  <c r="V145" i="6"/>
  <c r="W144" i="6"/>
  <c r="V142" i="6"/>
  <c r="V141" i="6"/>
  <c r="W136" i="6"/>
  <c r="V137" i="6"/>
  <c r="W135" i="6"/>
  <c r="W133" i="6"/>
  <c r="V131" i="6"/>
  <c r="V125" i="6"/>
  <c r="V122" i="6"/>
  <c r="W121" i="6"/>
  <c r="V118" i="6"/>
  <c r="W116" i="6"/>
  <c r="W113" i="6"/>
  <c r="W112" i="6"/>
  <c r="W111" i="6"/>
  <c r="V107" i="6"/>
  <c r="W106" i="6"/>
  <c r="W104" i="6"/>
  <c r="W103" i="6"/>
  <c r="V102" i="6"/>
  <c r="V100" i="6"/>
  <c r="W99" i="6"/>
  <c r="W98" i="6"/>
  <c r="W97" i="6"/>
  <c r="W96" i="6"/>
  <c r="W95" i="6"/>
  <c r="V94" i="6"/>
  <c r="V92" i="6"/>
  <c r="V67" i="6"/>
  <c r="V60" i="6"/>
  <c r="W75" i="6"/>
  <c r="W74" i="6"/>
  <c r="V91" i="6"/>
  <c r="V84" i="6"/>
  <c r="V51" i="6"/>
  <c r="W66" i="6"/>
  <c r="V83" i="6"/>
  <c r="W90" i="6"/>
  <c r="W58" i="6"/>
  <c r="V68" i="6"/>
  <c r="W82" i="6"/>
  <c r="W50" i="6"/>
  <c r="V86" i="6"/>
  <c r="V78" i="6"/>
  <c r="V70" i="6"/>
  <c r="V62" i="6"/>
  <c r="V54" i="6"/>
  <c r="V46" i="6"/>
  <c r="W85" i="6"/>
  <c r="W77" i="6"/>
  <c r="W69" i="6"/>
  <c r="W61" i="6"/>
  <c r="W53" i="6"/>
  <c r="W52" i="6"/>
  <c r="W89" i="6"/>
  <c r="W81" i="6"/>
  <c r="W73" i="6"/>
  <c r="W65" i="6"/>
  <c r="W57" i="6"/>
  <c r="W49" i="6"/>
  <c r="W88" i="6"/>
  <c r="W80" i="6"/>
  <c r="W72" i="6"/>
  <c r="W64" i="6"/>
  <c r="W56" i="6"/>
  <c r="W48" i="6"/>
  <c r="W87" i="6"/>
  <c r="W79" i="6"/>
  <c r="W71" i="6"/>
  <c r="W63" i="6"/>
  <c r="W55" i="6"/>
  <c r="W47" i="6"/>
  <c r="W28" i="6"/>
  <c r="W41" i="6"/>
  <c r="W31" i="6"/>
  <c r="V39" i="6"/>
  <c r="W12" i="6"/>
  <c r="W22" i="6"/>
  <c r="V29" i="6"/>
  <c r="V10" i="6"/>
  <c r="V13" i="6"/>
  <c r="W23" i="6"/>
  <c r="V38" i="6"/>
  <c r="V44" i="6"/>
  <c r="V11" i="6"/>
  <c r="W14" i="6"/>
  <c r="V30" i="6"/>
  <c r="V40" i="6"/>
  <c r="V27" i="6"/>
  <c r="W24" i="6"/>
  <c r="V43" i="6"/>
  <c r="V15" i="6"/>
  <c r="V26" i="6"/>
  <c r="V45" i="6"/>
  <c r="W29" i="1"/>
  <c r="W17" i="1"/>
  <c r="V40" i="1"/>
  <c r="W39" i="1"/>
  <c r="V43" i="1"/>
  <c r="V41" i="1"/>
  <c r="W11" i="1"/>
  <c r="V26" i="1"/>
  <c r="V25" i="1"/>
  <c r="V19" i="1"/>
  <c r="V15" i="1"/>
  <c r="F15" i="8"/>
  <c r="W28" i="1"/>
  <c r="V35" i="1"/>
  <c r="V10" i="1"/>
  <c r="W10" i="1"/>
  <c r="W13" i="1"/>
  <c r="V36" i="1"/>
  <c r="W20" i="1"/>
  <c r="V34" i="1"/>
  <c r="V37" i="1"/>
  <c r="V14" i="1"/>
  <c r="W18" i="1"/>
  <c r="V24" i="1"/>
  <c r="W27" i="1"/>
  <c r="V33" i="1"/>
  <c r="V38" i="1"/>
  <c r="V22" i="1"/>
  <c r="V32" i="1"/>
  <c r="V12" i="1"/>
  <c r="V21" i="1"/>
  <c r="V30" i="1"/>
  <c r="W13" i="3"/>
  <c r="W12" i="3"/>
  <c r="V35" i="5"/>
  <c r="W63" i="5"/>
  <c r="W39" i="5"/>
  <c r="W23" i="5"/>
  <c r="W47" i="5"/>
  <c r="W15" i="5"/>
  <c r="W71" i="5"/>
  <c r="W55" i="5"/>
  <c r="W31" i="5"/>
  <c r="H63" i="5"/>
  <c r="J63" i="5" s="1"/>
  <c r="H62" i="5"/>
  <c r="J62" i="5" s="1"/>
  <c r="H44" i="5"/>
  <c r="J44" i="5" s="1"/>
  <c r="H45" i="5"/>
  <c r="J45" i="5" s="1"/>
  <c r="H69" i="5"/>
  <c r="J69" i="5" s="1"/>
  <c r="H68" i="5"/>
  <c r="J68" i="5" s="1"/>
  <c r="H67" i="5"/>
  <c r="J67" i="5" s="1"/>
  <c r="H53" i="5"/>
  <c r="J53" i="5" s="1"/>
  <c r="H66" i="5"/>
  <c r="J66" i="5" s="1"/>
  <c r="H52" i="5"/>
  <c r="J52" i="5" s="1"/>
  <c r="H65" i="5"/>
  <c r="J65" i="5" s="1"/>
  <c r="H51" i="5"/>
  <c r="J51" i="5" s="1"/>
  <c r="H64" i="5"/>
  <c r="J64" i="5" s="1"/>
  <c r="H50" i="5"/>
  <c r="J50" i="5" s="1"/>
  <c r="H71" i="5"/>
  <c r="J71" i="5" s="1"/>
  <c r="H49" i="5"/>
  <c r="J49" i="5" s="1"/>
  <c r="V9" i="5"/>
  <c r="H70" i="5"/>
  <c r="J70" i="5" s="1"/>
  <c r="H48" i="5"/>
  <c r="J48" i="5" s="1"/>
  <c r="H12" i="5"/>
  <c r="J12" i="5" s="1"/>
  <c r="H26" i="5"/>
  <c r="J26" i="5" s="1"/>
  <c r="H34" i="5"/>
  <c r="J34" i="5" s="1"/>
  <c r="H9" i="5"/>
  <c r="J9" i="5" s="1"/>
  <c r="V10" i="5"/>
  <c r="H17" i="5"/>
  <c r="J17" i="5" s="1"/>
  <c r="H31" i="5"/>
  <c r="J31" i="5" s="1"/>
  <c r="H14" i="5"/>
  <c r="J14" i="5" s="1"/>
  <c r="H28" i="5"/>
  <c r="J28" i="5" s="1"/>
  <c r="H11" i="5"/>
  <c r="J11" i="5" s="1"/>
  <c r="H19" i="5"/>
  <c r="J19" i="5" s="1"/>
  <c r="H33" i="5"/>
  <c r="J33" i="5" s="1"/>
  <c r="H47" i="5"/>
  <c r="J47" i="5" s="1"/>
  <c r="H16" i="5"/>
  <c r="J16" i="5" s="1"/>
  <c r="H30" i="5"/>
  <c r="J30" i="5" s="1"/>
  <c r="H13" i="5"/>
  <c r="J13" i="5" s="1"/>
  <c r="H27" i="5"/>
  <c r="J27" i="5" s="1"/>
  <c r="H35" i="5"/>
  <c r="J35" i="5" s="1"/>
  <c r="H10" i="5"/>
  <c r="J10" i="5" s="1"/>
  <c r="H18" i="5"/>
  <c r="J18" i="5" s="1"/>
  <c r="H32" i="5"/>
  <c r="J32" i="5" s="1"/>
  <c r="H46" i="5"/>
  <c r="J46" i="5" s="1"/>
  <c r="H15" i="5"/>
  <c r="J15" i="5" s="1"/>
  <c r="H29" i="5"/>
  <c r="J29" i="5" s="1"/>
  <c r="V33" i="4"/>
  <c r="H31" i="4"/>
  <c r="J31" i="4" s="1"/>
  <c r="V26" i="4"/>
  <c r="J35" i="4"/>
  <c r="J34" i="4"/>
  <c r="H33" i="4"/>
  <c r="J33" i="4" s="1"/>
  <c r="H32" i="4"/>
  <c r="J32" i="4" s="1"/>
  <c r="H30" i="4"/>
  <c r="J30" i="4" s="1"/>
  <c r="P5" i="4"/>
  <c r="F19" i="8" s="1"/>
  <c r="V35" i="2"/>
  <c r="V34" i="4"/>
  <c r="V9" i="4"/>
  <c r="H14" i="4"/>
  <c r="J14" i="4" s="1"/>
  <c r="V18" i="4"/>
  <c r="W27" i="4"/>
  <c r="H25" i="4"/>
  <c r="J25" i="4" s="1"/>
  <c r="H9" i="4"/>
  <c r="J9" i="4" s="1"/>
  <c r="V10" i="4"/>
  <c r="V17" i="4"/>
  <c r="W13" i="4"/>
  <c r="V25" i="4"/>
  <c r="W29" i="4"/>
  <c r="H17" i="4"/>
  <c r="J17" i="4" s="1"/>
  <c r="V35" i="4"/>
  <c r="H22" i="4"/>
  <c r="J22" i="4" s="1"/>
  <c r="V31" i="4"/>
  <c r="H11" i="4"/>
  <c r="J11" i="4" s="1"/>
  <c r="V12" i="4"/>
  <c r="W15" i="4"/>
  <c r="H19" i="4"/>
  <c r="J19" i="4" s="1"/>
  <c r="V20" i="4"/>
  <c r="W23" i="4"/>
  <c r="H27" i="4"/>
  <c r="J27" i="4" s="1"/>
  <c r="V28" i="4"/>
  <c r="H13" i="4"/>
  <c r="J13" i="4" s="1"/>
  <c r="V14" i="4"/>
  <c r="H21" i="4"/>
  <c r="J21" i="4" s="1"/>
  <c r="V22" i="4"/>
  <c r="H29" i="4"/>
  <c r="J29" i="4" s="1"/>
  <c r="V30" i="4"/>
  <c r="J10" i="4"/>
  <c r="V11" i="4"/>
  <c r="H18" i="4"/>
  <c r="J18" i="4" s="1"/>
  <c r="V19" i="4"/>
  <c r="H26" i="4"/>
  <c r="J26" i="4" s="1"/>
  <c r="W12" i="4"/>
  <c r="H24" i="4"/>
  <c r="J24" i="4" s="1"/>
  <c r="H15" i="4"/>
  <c r="J15" i="4" s="1"/>
  <c r="V16" i="4"/>
  <c r="H23" i="4"/>
  <c r="J23" i="4" s="1"/>
  <c r="V24" i="4"/>
  <c r="V32" i="4"/>
  <c r="H16" i="4"/>
  <c r="J16" i="4" s="1"/>
  <c r="H12" i="4"/>
  <c r="J12" i="4" s="1"/>
  <c r="H20" i="4"/>
  <c r="J20" i="4" s="1"/>
  <c r="W36" i="2"/>
  <c r="W34" i="2"/>
  <c r="V33" i="2"/>
  <c r="V32" i="2"/>
  <c r="V31" i="2"/>
  <c r="V30" i="2"/>
  <c r="V27" i="2"/>
  <c r="W29" i="2"/>
  <c r="V26" i="2"/>
  <c r="W28" i="2"/>
  <c r="V24" i="2"/>
  <c r="V23" i="2"/>
  <c r="V22" i="2"/>
  <c r="V21" i="2"/>
  <c r="V25" i="2"/>
  <c r="W15" i="2"/>
  <c r="H29" i="2"/>
  <c r="J29" i="2" s="1"/>
  <c r="H28" i="2"/>
  <c r="J28" i="2" s="1"/>
  <c r="H27" i="2"/>
  <c r="J27" i="2" s="1"/>
  <c r="H21" i="2"/>
  <c r="J21" i="2" s="1"/>
  <c r="H26" i="2"/>
  <c r="J26" i="2" s="1"/>
  <c r="H22" i="2"/>
  <c r="J22" i="2" s="1"/>
  <c r="H25" i="2"/>
  <c r="J25" i="2" s="1"/>
  <c r="H23" i="2"/>
  <c r="J23" i="2" s="1"/>
  <c r="H24" i="2"/>
  <c r="J24" i="2" s="1"/>
  <c r="H11" i="2"/>
  <c r="J11" i="2" s="1"/>
  <c r="W12" i="2"/>
  <c r="V18" i="2"/>
  <c r="V14" i="2"/>
  <c r="V10" i="2"/>
  <c r="W19" i="2"/>
  <c r="V13" i="2"/>
  <c r="V16" i="2"/>
  <c r="V11" i="2"/>
  <c r="V9" i="2"/>
  <c r="V17" i="2"/>
  <c r="V20" i="2"/>
  <c r="H20" i="2"/>
  <c r="J20" i="2" s="1"/>
  <c r="H12" i="2"/>
  <c r="J12" i="2" s="1"/>
  <c r="H9" i="2"/>
  <c r="J9" i="2" s="1"/>
  <c r="H19" i="2"/>
  <c r="J19" i="2" s="1"/>
  <c r="H17" i="2"/>
  <c r="J17" i="2" s="1"/>
  <c r="H15" i="2"/>
  <c r="J15" i="2" s="1"/>
  <c r="H14" i="2"/>
  <c r="J14" i="2" s="1"/>
  <c r="H13" i="2"/>
  <c r="J13" i="2" s="1"/>
  <c r="H18" i="2"/>
  <c r="J18" i="2" s="1"/>
  <c r="H10" i="2"/>
  <c r="J10" i="2" s="1"/>
  <c r="V11" i="3"/>
  <c r="M5" i="3"/>
  <c r="C18" i="8" s="1"/>
  <c r="W10" i="3"/>
  <c r="V9" i="3"/>
  <c r="V14" i="3"/>
  <c r="O5" i="1" l="1"/>
  <c r="N5" i="1"/>
  <c r="M5" i="1"/>
  <c r="C15" i="8" s="1"/>
  <c r="M5" i="5"/>
  <c r="C20" i="8" s="1"/>
  <c r="O5" i="5"/>
  <c r="E20" i="8" s="1"/>
  <c r="M5" i="6"/>
  <c r="C16" i="8" s="1"/>
  <c r="N5" i="3"/>
  <c r="D18" i="8" s="1"/>
  <c r="F12" i="8"/>
  <c r="O5" i="6"/>
  <c r="E16" i="8" s="1"/>
  <c r="N5" i="6"/>
  <c r="D16" i="8" s="1"/>
  <c r="E15" i="8"/>
  <c r="D15" i="8"/>
  <c r="O5" i="3"/>
  <c r="E18" i="8" s="1"/>
  <c r="D20" i="8"/>
  <c r="M5" i="4"/>
  <c r="C19" i="8" s="1"/>
  <c r="N5" i="2"/>
  <c r="D17" i="8" s="1"/>
  <c r="O5" i="4"/>
  <c r="E19" i="8" s="1"/>
  <c r="N5" i="4"/>
  <c r="D19" i="8" s="1"/>
  <c r="M5" i="2"/>
  <c r="C17" i="8" s="1"/>
  <c r="O5" i="2"/>
  <c r="E17" i="8" s="1"/>
  <c r="E12" i="8" l="1"/>
  <c r="C12" i="8"/>
  <c r="D12" i="8"/>
</calcChain>
</file>

<file path=xl/sharedStrings.xml><?xml version="1.0" encoding="utf-8"?>
<sst xmlns="http://schemas.openxmlformats.org/spreadsheetml/2006/main" count="864" uniqueCount="381">
  <si>
    <t>Посмотрите цены с вашей скидкой!</t>
  </si>
  <si>
    <t>Итого по заказу
данной группы товаров</t>
  </si>
  <si>
    <t>Скидка, %</t>
  </si>
  <si>
    <t>Сумма,руб.</t>
  </si>
  <si>
    <t>Объем,м.куб.</t>
  </si>
  <si>
    <t>Вес,кг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</si>
  <si>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(Вставка диэлектрическая, изолирующая)</t>
    </r>
  </si>
  <si>
    <t>код ТН ВЭД</t>
  </si>
  <si>
    <t>Наименование товаров</t>
  </si>
  <si>
    <t>Кратность</t>
  </si>
  <si>
    <t>Заказ,
шт</t>
  </si>
  <si>
    <t>Сумма,
руб</t>
  </si>
  <si>
    <t>1</t>
  </si>
  <si>
    <t>Кол-во в упаковке, шт</t>
  </si>
  <si>
    <t>Кратность мин.,          шт</t>
  </si>
  <si>
    <t>Вес 1 упаковки, кг</t>
  </si>
  <si>
    <t>Объем 1 упаковки, м3</t>
  </si>
  <si>
    <t>Кол-во упаковок, шт</t>
  </si>
  <si>
    <t>Вес общий, кг</t>
  </si>
  <si>
    <t>Объем общий, м3</t>
  </si>
  <si>
    <t>www.sargazcom.ru</t>
  </si>
  <si>
    <t>22*22*12см</t>
  </si>
  <si>
    <t>Цена от 100 шт</t>
  </si>
  <si>
    <t>Цена до 100 шт</t>
  </si>
  <si>
    <t>Изолирующее соединение малогабаритное ИСМ-15 вн-нар</t>
  </si>
  <si>
    <t>Изолирующее соединение малогабаритное ИСМ-15 нар-нар</t>
  </si>
  <si>
    <t>Изолирующее соединение малогабаритное ИСМ-20 нар-нар</t>
  </si>
  <si>
    <t>Изолирующее соединение малогабаритное ИСМ-20 вн-нар</t>
  </si>
  <si>
    <t>Изолирующее соединение малогабаритное ИСМ-25 нар-нар</t>
  </si>
  <si>
    <t>Изолирующее соединение малогабаритное ИСМ-25 вн-нар</t>
  </si>
  <si>
    <t>Цена по прайсу</t>
  </si>
  <si>
    <t>Цена со скидкой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</si>
  <si>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(КТЗ)</t>
    </r>
  </si>
  <si>
    <t>кол-во в коробке</t>
  </si>
  <si>
    <t>22*22*12см/31*31*21 см</t>
  </si>
  <si>
    <t>Кол-во в коробе</t>
  </si>
  <si>
    <t>(с НДС)</t>
  </si>
  <si>
    <t>Изолирующее соединение сгон ИС-15</t>
  </si>
  <si>
    <t>Изолирующее соединение сгон ИС-20</t>
  </si>
  <si>
    <t>Изолирующее соединение сгон ИС-25</t>
  </si>
  <si>
    <t>Изолирующее соединение сгон ИС-32</t>
  </si>
  <si>
    <t>Изолирующее соединение сгон ИС-40</t>
  </si>
  <si>
    <t>Изолирующее соединение сгон ИС-50</t>
  </si>
  <si>
    <t>Изолирующее соединение сгон ИС-65</t>
  </si>
  <si>
    <t>Изолирующее соединение сгон ИС-80</t>
  </si>
  <si>
    <t>Изолирующее соединение под приварку ИС 22</t>
  </si>
  <si>
    <t>Изолирующее соединение под приварку ИС 27</t>
  </si>
  <si>
    <t>Изолирующее соединение под приварку ИС 34</t>
  </si>
  <si>
    <t>Изолирующее соединение под приварку ИС 42</t>
  </si>
  <si>
    <t>Изолирующее соединение под приварку ИС 48</t>
  </si>
  <si>
    <t>Изолирующее соединение под приварку ИС 57</t>
  </si>
  <si>
    <t>Изолирующее соединение под приварку ИС 60</t>
  </si>
  <si>
    <t>Изолирующее соединение под приварку ИС 76</t>
  </si>
  <si>
    <t>Изолирующее соединение под приварку ИС 89</t>
  </si>
  <si>
    <t>Изолирующее соединение под приварку ИС 108</t>
  </si>
  <si>
    <t>Изолирующее соединение под приварку ИС 114</t>
  </si>
  <si>
    <t>Изолирующее соединение под приварку ИС 133</t>
  </si>
  <si>
    <t>Изолирующее соединение под приварку ИС 159</t>
  </si>
  <si>
    <t>Изолирующее соединение под приварку ИС 219</t>
  </si>
  <si>
    <t>Изолирующее соединение под приварку ИС 273</t>
  </si>
  <si>
    <t>Изолирующее соединение под приварку ИС 325</t>
  </si>
  <si>
    <t>Изолирующее соединение под приварку ИС 377</t>
  </si>
  <si>
    <t>Изолирующее соединение под приварку ИС 426</t>
  </si>
  <si>
    <t>Изолирующее соединение под приварку ИС 530</t>
  </si>
  <si>
    <t>по запросу</t>
  </si>
  <si>
    <t>Количество мест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</si>
  <si>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(ИС-сгоны, ИС под приварку)</t>
    </r>
  </si>
  <si>
    <t>22*18*12 см (сгоны)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</si>
  <si>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(ИФС)</t>
    </r>
  </si>
  <si>
    <t>Изолирующее фланцевое соединение ИФС-А-20-16</t>
  </si>
  <si>
    <t>Изолирующее фланцевое соединение ИФС-А-25-16</t>
  </si>
  <si>
    <t>Изолирующее фланцевое соединение ИФС-А-32-16</t>
  </si>
  <si>
    <t>Изолирующее фланцевое соединение ИФС-А-40-16</t>
  </si>
  <si>
    <t>Изолирующее фланцевое соединение ИФС-А-50-16</t>
  </si>
  <si>
    <t>Изолирующее фланцевое соединение ИФС-А-65-16</t>
  </si>
  <si>
    <t>Изолирующее фланцевое соединение ИФС-А-80-16</t>
  </si>
  <si>
    <t>Изолирующее фланцевое соединение ИФС-А-100-16</t>
  </si>
  <si>
    <t>Изолирующее фланцевое соединение ИФС-А-125-16</t>
  </si>
  <si>
    <t>Изолирующее фланцевое соединение ИФС-А-150-16</t>
  </si>
  <si>
    <t>Изолирующее фланцевое соединение ИФС-А-200-16</t>
  </si>
  <si>
    <t>Изолирующее фланцевое соединение ИФС-Б-20-16</t>
  </si>
  <si>
    <t>Изолирующее фланцевое соединение ИФС-Б-25-16</t>
  </si>
  <si>
    <t>Изолирующее фланцевое соединение ИФС-Б-32-16</t>
  </si>
  <si>
    <t>Изолирующее фланцевое соединение ИФС-Б-40-16</t>
  </si>
  <si>
    <t>Изолирующее фланцевое соединение ИФС-Б-50-16</t>
  </si>
  <si>
    <t>Изолирующее фланцевое соединение ИФС-Б-65-16</t>
  </si>
  <si>
    <t>Изолирующее фланцевое соединение ИФС-Б-80-16</t>
  </si>
  <si>
    <t>Изолирующее фланцевое соединение ИФС-Б-100-16</t>
  </si>
  <si>
    <t>Изолирующее фланцевое соединение ИФС-Б-125-16</t>
  </si>
  <si>
    <t>Изолирующее фланцевое соединение ИФС-Б-150-16</t>
  </si>
  <si>
    <t>Изолирующее фланцевое соединение ИФС-Б-200-16</t>
  </si>
  <si>
    <t>Изолирующее фланцевое соединение ИФС-В-20-16</t>
  </si>
  <si>
    <t>Изолирующее фланцевое соединение ИФС-В-25-16</t>
  </si>
  <si>
    <t>Изолирующее фланцевое соединение ИФС-В-32-16</t>
  </si>
  <si>
    <t>Изолирующее фланцевое соединение ИФС-В-40-16</t>
  </si>
  <si>
    <t>Изолирующее фланцевое соединение ИФС-В-50-16</t>
  </si>
  <si>
    <t>Изолирующее фланцевое соединение ИФС-В-65-16</t>
  </si>
  <si>
    <t>Изолирующее фланцевое соединение ИФС-В-80-16</t>
  </si>
  <si>
    <t>Изолирующее фланцевое соединение ИФС-В-100-16</t>
  </si>
  <si>
    <t>Изолирующее фланцевое соединение ИФС-В-125-16</t>
  </si>
  <si>
    <t>Изолирующее фланцевое соединение ИФС-В-150-16</t>
  </si>
  <si>
    <t>Изолирующее фланцевое соединение ИФС-В-200-16</t>
  </si>
  <si>
    <t>Изолирующее фланцевое соединение СИ-20-16</t>
  </si>
  <si>
    <t>Изолирующее фланцевое соединение СИ-25-16</t>
  </si>
  <si>
    <t>Изолирующее фланцевое соединение СИ-32-16</t>
  </si>
  <si>
    <t>Изолирующее фланцевое соединение СИ-40-16</t>
  </si>
  <si>
    <t>Изолирующее фланцевое соединение СИ-50-16</t>
  </si>
  <si>
    <t>Изолирующее фланцевое соединение СИ-65-16</t>
  </si>
  <si>
    <t>Изолирующее фланцевое соединение СИ-80-16</t>
  </si>
  <si>
    <t>Изолирующее фланцевое соединение СИ-100-16</t>
  </si>
  <si>
    <t>Изолирующее фланцевое соединение СИ-125-16</t>
  </si>
  <si>
    <t>Изолирующее фланцевое соединение СИ-150-16</t>
  </si>
  <si>
    <t>Изолирующее фланцевое соединение СИ-200-16</t>
  </si>
  <si>
    <t>Изолирующее фланцевое соединение СИ-250-16</t>
  </si>
  <si>
    <t>Изолирующее фланцевое соединение ИФС-А-300-16</t>
  </si>
  <si>
    <t>Изолирующее фланцевое соединение ИФС-А-250-16</t>
  </si>
  <si>
    <t>Изолирующее фланцевое соединение ИФС-А-350-16</t>
  </si>
  <si>
    <t>Изолирующее фланцевое соединение ИФС-А-400-16</t>
  </si>
  <si>
    <t>Изолирующее фланцевое соединение ИФС-А-500-16</t>
  </si>
  <si>
    <t>Изолирующее фланцевое соединение ИФС-А-600-16</t>
  </si>
  <si>
    <t>Изолирующее фланцевое соединение ИФС-Б-250-16</t>
  </si>
  <si>
    <t>Изолирующее фланцевое соединение ИФС-Б-300-16</t>
  </si>
  <si>
    <t>Изолирующее фланцевое соединение ИФС-Б-350-16</t>
  </si>
  <si>
    <t>Изолирующее фланцевое соединение ИФС-Б-400-16</t>
  </si>
  <si>
    <t>Изолирующее фланцевое соединение ИФС-Б-500-16</t>
  </si>
  <si>
    <t>Изолирующее фланцевое соединение ИФС-Б-600-16</t>
  </si>
  <si>
    <t>Изолирующее фланцевое соединение ИФС-В-250-16</t>
  </si>
  <si>
    <t>Изолирующее фланцевое соединение ИФС-В-300-16</t>
  </si>
  <si>
    <t>Изолирующее фланцевое соединение ИФС-В-350-16</t>
  </si>
  <si>
    <t>Изолирующее фланцевое соединение ИФС-В-400-16</t>
  </si>
  <si>
    <t>Изолирующее фланцевое соединение ИФС-В-500-16</t>
  </si>
  <si>
    <t>Изолирующее фланцевое соединение ИФС-В-600-16</t>
  </si>
  <si>
    <t>Фото</t>
  </si>
  <si>
    <t>Система Автономного Контроля Загазованности СГК-1-Б-CH4 DN 15 НД</t>
  </si>
  <si>
    <t>Система Автономного Контроля Загазованности СГК-1-Б-CH4 DN 20 НД</t>
  </si>
  <si>
    <t>Система Автономного Контроля Загазованности СГК-1-Б-CH4 DN 25 НД</t>
  </si>
  <si>
    <t>Система Автономного Контроля Загазованности СГК-1-Б-CH4 DN 32 НД</t>
  </si>
  <si>
    <t>Система Автономного Контроля Загазованности СГК-1-Б-CH4 DN 40 НД</t>
  </si>
  <si>
    <t>Система Автономного Контроля Загазованности СГК-1-Б-CH4 DN 50 НД</t>
  </si>
  <si>
    <t>Система Автономного Контроля Загазованности СГК-1-Б-CО DN 15 НД</t>
  </si>
  <si>
    <t>Система Автономного Контроля Загазованности СГК-1-Б-CО DN 20 НД</t>
  </si>
  <si>
    <t>Система Автономного Контроля Загазованности СГК-1-Б-CО DN 25 НД</t>
  </si>
  <si>
    <t>Система Автономного Контроля Загазованности СГК-1-Б-CО DN 32 НД</t>
  </si>
  <si>
    <t>Система Автономного Контроля Загазованности СГК-1-Б-CО DN 40 НД</t>
  </si>
  <si>
    <t>Система Автономного Контроля Загазованности СГК-1-Б-CО DN 50 НД</t>
  </si>
  <si>
    <t>Система Автономного Контроля Загазованности СГК-2-Б-CO+CH4 DN 15 НД</t>
  </si>
  <si>
    <t>Система Автономного Контроля Загазованности СГК-2-Б-CO+CH4 DN 20 НД</t>
  </si>
  <si>
    <t>Система Автономного Контроля Загазованности СГК-2-Б-CO+CH4 DN 25 НД</t>
  </si>
  <si>
    <t>Система Автономного Контроля Загазованности СГК-2-Б-CO+CH4 DN 32 НД</t>
  </si>
  <si>
    <t>Система Автономного Контроля Загазованности СГК-2-Б-CO+CH4 DN 40 НД</t>
  </si>
  <si>
    <t>Система Автономного Контроля Загазованности СГК-2-Б-CO+CH4 DN 50 НД</t>
  </si>
  <si>
    <t>Сигнализатор загазованности природным газом СЗ-1-Б</t>
  </si>
  <si>
    <t>Сигнализатор загазованности оксидом углерода СЗ-2-Б</t>
  </si>
  <si>
    <t>Система Автономного Контроля Загазованности СГК-2-Б-CO+CH4 без клапана</t>
  </si>
  <si>
    <t>Пульт контроля бытовой ПК-3Б</t>
  </si>
  <si>
    <t>Блок реле бытовой БР-Б-1.0</t>
  </si>
  <si>
    <t>Клапан запорный газовый электромагнитный КЗГЭМ-БМ DN 15 НД</t>
  </si>
  <si>
    <t>Клапан запорный газовый электромагнитный КЗГЭМ-БМ DN 20 НД</t>
  </si>
  <si>
    <t>Клапан запорный газовый электромагнитный КЗГЭМ-БМ DN 25 НД</t>
  </si>
  <si>
    <t>Клапан запорный газовый электромагнитный КЗГЭМ-Б DN 32 НД</t>
  </si>
  <si>
    <t>24*25*38 см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</si>
  <si>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(Бытовые системы и комплектующие)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</si>
  <si>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</si>
  <si>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</si>
  <si>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</si>
  <si>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</si>
  <si>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</si>
  <si>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</si>
  <si>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</si>
  <si>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</si>
  <si>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</si>
  <si>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</si>
  <si>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</si>
  <si>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</si>
  <si>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</si>
  <si>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фланц.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</si>
  <si>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</si>
  <si>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</si>
  <si>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</si>
  <si>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</si>
  <si>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</si>
  <si>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</si>
  <si>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</si>
  <si>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</si>
  <si>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</si>
  <si>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125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</si>
  <si>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</si>
  <si>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</si>
  <si>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</si>
  <si>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</si>
  <si>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</si>
  <si>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</si>
  <si>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</si>
  <si>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</si>
  <si>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</si>
  <si>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40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</si>
  <si>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</si>
  <si>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</si>
  <si>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</si>
  <si>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</si>
  <si>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125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</si>
  <si>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</si>
  <si>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СГК-1-СО 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</si>
  <si>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250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</t>
    </r>
  </si>
  <si>
    <r>
      <t xml:space="preserve">СГК-1-СО 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</si>
  <si>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</si>
  <si>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</si>
  <si>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</si>
  <si>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</si>
  <si>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</si>
  <si>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</si>
  <si>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</si>
  <si>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</si>
  <si>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</si>
  <si>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</si>
  <si>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</si>
  <si>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</si>
  <si>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</si>
  <si>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</si>
  <si>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</si>
  <si>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</si>
  <si>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СО+СН4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фланц.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</si>
  <si>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с двумя порогами срабатывания, индикацией положения клапана 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</si>
  <si>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</si>
  <si>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</si>
  <si>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32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</si>
  <si>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</si>
  <si>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</si>
  <si>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</si>
  <si>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</si>
  <si>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</si>
  <si>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</si>
  <si>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150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</si>
  <si>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</si>
  <si>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</si>
  <si>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300</t>
    </r>
    <r>
      <rPr>
        <sz val="11"/>
        <color theme="1"/>
        <rFont val="Times New Roman"/>
        <family val="1"/>
        <charset val="204"/>
      </rPr>
      <t xml:space="preserve"> с двумя порогами срабатывания, индикацией положения клапана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</si>
  <si>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</t>
    </r>
  </si>
  <si>
    <r>
      <t>СГК-2-</t>
    </r>
    <r>
      <rPr>
        <sz val="11"/>
        <color rgb="FF000000"/>
        <rFont val="Times New Roman"/>
        <family val="1"/>
        <charset val="204"/>
      </rPr>
      <t>СО+С3Н8</t>
    </r>
    <r>
      <rPr>
        <sz val="11"/>
        <color theme="1"/>
        <rFont val="Times New Roman"/>
        <family val="1"/>
        <charset val="204"/>
      </rPr>
      <t xml:space="preserve">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 фланц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</si>
  <si>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</si>
  <si>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</si>
  <si>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</si>
  <si>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32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</si>
  <si>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40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</si>
  <si>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</si>
  <si>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</si>
  <si>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80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</si>
  <si>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100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</si>
  <si>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125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</si>
  <si>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150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</si>
  <si>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200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</si>
  <si>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250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</si>
  <si>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300 </t>
    </r>
    <r>
      <rPr>
        <sz val="11"/>
        <color theme="1"/>
        <rFont val="Times New Roman"/>
        <family val="1"/>
        <charset val="204"/>
      </rPr>
      <t>(система с диспетчеризацией котельной)</t>
    </r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</si>
  <si>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50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 фланц</t>
    </r>
  </si>
  <si>
    <r>
      <t xml:space="preserve">СГК-1-СН4 </t>
    </r>
    <r>
      <rPr>
        <sz val="11"/>
        <color theme="1"/>
        <rFont val="Times New Roman"/>
        <family val="1"/>
        <charset val="204"/>
      </rPr>
      <t xml:space="preserve">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с двумя порогами срабатывания, индикацией положения клапана</t>
    </r>
  </si>
  <si>
    <r>
      <t xml:space="preserve">СГК-1-СН4 </t>
    </r>
    <r>
      <rPr>
        <sz val="11"/>
        <color theme="1"/>
        <rFont val="Times New Roman"/>
        <family val="1"/>
        <charset val="204"/>
      </rPr>
      <t xml:space="preserve">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с двумя порогами срабатывания, индикацией положения клапана</t>
    </r>
  </si>
  <si>
    <r>
      <t xml:space="preserve">СГК-1-СО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с двумя порогами срабатывания, индикацией положения клапана</t>
    </r>
  </si>
  <si>
    <r>
      <t xml:space="preserve">СГК-1-СО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с двумя порогами срабатывания, индикацией положения клапана</t>
    </r>
  </si>
  <si>
    <r>
      <t xml:space="preserve">СГК-2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 (СО+СН4) с двумя порогами срабатывания, индикацией положения клапана</t>
    </r>
  </si>
  <si>
    <r>
      <t xml:space="preserve">СГК-2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 (СО+СН4) </t>
    </r>
    <r>
      <rPr>
        <sz val="10.5"/>
        <color theme="1"/>
        <rFont val="Times New Roman"/>
        <family val="1"/>
        <charset val="204"/>
      </rPr>
      <t>с двумя порогами срабатывания, индикацией положения клапана</t>
    </r>
  </si>
  <si>
    <r>
      <t xml:space="preserve">СГК-3 DN  </t>
    </r>
    <r>
      <rPr>
        <b/>
        <sz val="11"/>
        <color theme="1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ВД система с диспетчеризацией котельной</t>
    </r>
  </si>
  <si>
    <r>
      <t xml:space="preserve">СГК-3 DN  </t>
    </r>
    <r>
      <rPr>
        <b/>
        <sz val="11"/>
        <color theme="1"/>
        <rFont val="Times New Roman"/>
        <family val="1"/>
        <charset val="204"/>
      </rPr>
      <t>100</t>
    </r>
    <r>
      <rPr>
        <sz val="11"/>
        <color theme="1"/>
        <rFont val="Times New Roman"/>
        <family val="1"/>
        <charset val="204"/>
      </rPr>
      <t xml:space="preserve"> ВД  система с диспетчеризацией котельной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</si>
  <si>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15 </t>
    </r>
    <r>
      <rPr>
        <sz val="11"/>
        <color rgb="FF000000"/>
        <rFont val="Times New Roman"/>
        <family val="1"/>
        <charset val="204"/>
      </rPr>
      <t>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</si>
  <si>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20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</si>
  <si>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</si>
  <si>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32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</si>
  <si>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40</t>
    </r>
    <r>
      <rPr>
        <sz val="11"/>
        <color rgb="FF000000"/>
        <rFont val="Times New Roman"/>
        <family val="1"/>
        <charset val="204"/>
      </rPr>
      <t xml:space="preserve"> НД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</si>
  <si>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50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</si>
  <si>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50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фланцевый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</si>
  <si>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</si>
  <si>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 фланцевый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</si>
  <si>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80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</si>
  <si>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100 </t>
    </r>
    <r>
      <rPr>
        <sz val="11"/>
        <color rgb="FF000000"/>
        <rFont val="Times New Roman"/>
        <family val="1"/>
        <charset val="204"/>
      </rPr>
      <t>НД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</si>
  <si>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 xml:space="preserve">125 </t>
    </r>
    <r>
      <rPr>
        <sz val="11"/>
        <color rgb="FF000000"/>
        <rFont val="Times New Roman"/>
        <family val="1"/>
        <charset val="204"/>
      </rPr>
      <t>НД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</si>
  <si>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</si>
  <si>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200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НД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</si>
  <si>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250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НД </t>
    </r>
    <r>
      <rPr>
        <sz val="11"/>
        <color theme="1"/>
        <rFont val="Times New Roman"/>
        <family val="1"/>
        <charset val="204"/>
      </rPr>
      <t>(с индикацией положения: открыт/закрыт)</t>
    </r>
  </si>
  <si>
    <r>
      <t xml:space="preserve">КЗГЭМ DN  </t>
    </r>
    <r>
      <rPr>
        <b/>
        <sz val="11"/>
        <color rgb="FF00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НД</t>
    </r>
    <r>
      <rPr>
        <sz val="11"/>
        <color theme="1"/>
        <rFont val="Times New Roman"/>
        <family val="1"/>
        <charset val="204"/>
      </rPr>
      <t xml:space="preserve"> (с индикацией положения: открыт/закрыт)</t>
    </r>
  </si>
  <si>
    <t>Доработка клапана КЗГЭМ на среднее давление(СД)</t>
  </si>
  <si>
    <t>КПЭГ DN  50 (клапан предохранительный электромагнитный газовый)</t>
  </si>
  <si>
    <t>КПЭГ DN  100 (клапан предохранительный электромагнитный газовый)</t>
  </si>
  <si>
    <t>СЗ-1 (сигнализатор загазованности природным газом с 2-мя порогами срабатывания)</t>
  </si>
  <si>
    <t>СЗ-2 (сигнализатор загазованности оксидом углерода с 2-мя порогами срабатывания)</t>
  </si>
  <si>
    <t>СЗ-3 (сигнализатор загазованности сжиженным газом с 2-мя порогами срабатывания)</t>
  </si>
  <si>
    <t>АПИ 1.0 (адаптер пожарных извещателей)</t>
  </si>
  <si>
    <t>ПК-3 (пульт контроля к Системе Автономного Контроля Загазованности)</t>
  </si>
  <si>
    <r>
      <t xml:space="preserve">ПК-4 </t>
    </r>
    <r>
      <rPr>
        <sz val="10"/>
        <color theme="1"/>
        <rFont val="Times New Roman"/>
        <family val="1"/>
        <charset val="204"/>
      </rPr>
      <t>(пульт контроля с ЖК-дисплеем к Системе Автономного Контроля Загазованности серии СГК)</t>
    </r>
  </si>
  <si>
    <t>БУПС-4 (блок управления, питания и сигнализации)</t>
  </si>
  <si>
    <t>БУК 2.4 (блок управления клапаном КЗГЭМ)</t>
  </si>
  <si>
    <t>БУК 2.5 (блок управления клапаном КЗГЭМ с доп. выходом типа «сухой контакт»)</t>
  </si>
  <si>
    <t>БР 1.4 (блок реле для подключения технологического оборудования на 220 В)</t>
  </si>
  <si>
    <t>БР 2.0 (блок реле для передачи сигналов на контрольные пульты)</t>
  </si>
  <si>
    <t>Защитный блок-кейс СГК-ЗБК-1</t>
  </si>
  <si>
    <t>Кабель соединительный 1 м. (все виды)</t>
  </si>
  <si>
    <t>ИП 212-141       дымовой, оптико-электронный, двухпроводный шлейфовый</t>
  </si>
  <si>
    <t>ИП 212-141М   дымовой, оптико-электронный, двухпроводный шлейфовый</t>
  </si>
  <si>
    <t>ИП 212-41М     дымовой, оптико-электронный, двухпроводный шлейфовый</t>
  </si>
  <si>
    <t>ИП 212-45        дымовой, оптико-электронный, двухпроводный шлейфовый</t>
  </si>
  <si>
    <t>ИП 212-95        дымовой, оптико-электронный, двухпроводный шлейфовый</t>
  </si>
  <si>
    <t>ИП 212-87        дымовой, оптико-электронный, двухпроводный шлейфовый</t>
  </si>
  <si>
    <t xml:space="preserve">ИП 103-5          извещатель тепловой </t>
  </si>
  <si>
    <t>ИП 103-4/1-70 ИБ   тепловой, порогово-максимального действия</t>
  </si>
  <si>
    <t>ИП 212-43МК дымовой, оптико-электронный</t>
  </si>
  <si>
    <r>
      <t xml:space="preserve">СГК-3   DN </t>
    </r>
    <r>
      <rPr>
        <b/>
        <sz val="11"/>
        <color theme="1"/>
        <rFont val="Times New Roman"/>
        <family val="1"/>
        <charset val="204"/>
      </rPr>
      <t xml:space="preserve"> 65 </t>
    </r>
    <r>
      <rPr>
        <sz val="11"/>
        <color theme="1"/>
        <rFont val="Times New Roman"/>
        <family val="1"/>
        <charset val="204"/>
      </rPr>
      <t xml:space="preserve"> (система с диспетчеризацией котельной) фланц</t>
    </r>
  </si>
  <si>
    <t>Системы Автономного Контроля Загазованности  СГК-1  CН4 (НД)</t>
  </si>
  <si>
    <t xml:space="preserve"> Системы Автономного Контроля Загазованности  СГК-1 (С3Н8+клапан) (НД).</t>
  </si>
  <si>
    <t>Системы Автономного Контроля Загазованности  СГК-1 (СO+клапан)     (НД).</t>
  </si>
  <si>
    <t>Системы Автономного Контроля Загазованности  СГК-2 (СН4+CO+клапан) (НД).</t>
  </si>
  <si>
    <t>Системы Автономного Контроля Загазованности  СГК-2 (С3Н8+CO+клапан) (НД).</t>
  </si>
  <si>
    <t>Системы Автономного Контроля Загазованности СГК-3 с диспетчеризацией котельной  (НД)</t>
  </si>
  <si>
    <t xml:space="preserve">Системы Автономного Контроля Загазованности с клапаном КПЭГ на высокое давление (ВД) </t>
  </si>
  <si>
    <t>Клапаны запорные газовые электромагнитные с индикацией положения клапана</t>
  </si>
  <si>
    <t>Дополнительная комплектация промышленных систем автономного контроля загазованности СГК</t>
  </si>
  <si>
    <t>Пожарные извещатели</t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</si>
  <si>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(Промышленные системы и комплектующие)</t>
    </r>
  </si>
  <si>
    <r>
      <t>Прайс-лист</t>
    </r>
    <r>
      <rPr>
        <b/>
        <sz val="12"/>
        <color rgb="FF000000"/>
        <rFont val="Times New Roman"/>
        <family val="1"/>
        <charset val="204"/>
      </rPr>
      <t xml:space="preserve"> (ФГС 50 ВО, ДИПД)</t>
    </r>
  </si>
  <si>
    <t>38*25*15 см</t>
  </si>
  <si>
    <t xml:space="preserve">Фильтр газовый сетчатый ФГС50ВО </t>
  </si>
  <si>
    <t xml:space="preserve">Фильтр газовый сетчатый ФГС50ВО с ДИПД-1-5(10) </t>
  </si>
  <si>
    <t>Датчик индикатор перепада давления ДИПД-1-5</t>
  </si>
  <si>
    <t>Датчик индикатор перепада давления ДИПД-1-5п</t>
  </si>
  <si>
    <t>Датчик индикатор перепада давления ДИПД-1-10</t>
  </si>
  <si>
    <t>Датчик индикатор перепада давления ДИПД-1-10п</t>
  </si>
  <si>
    <t>Датчик индикатор перепада давления ДИПД-2-5</t>
  </si>
  <si>
    <t>Датчик индикатор перепада давления ДИПД-2-5п</t>
  </si>
  <si>
    <t>Датчик индикатор перепада давления ДИПД-2-10</t>
  </si>
  <si>
    <t>Датчик индикатор перепада давления ДИПД-2-10п</t>
  </si>
  <si>
    <t>Группа товаров</t>
  </si>
  <si>
    <t>Сумма группы, руб.</t>
  </si>
  <si>
    <t>Объем группы м.куб.</t>
  </si>
  <si>
    <t>Вес группы, кг</t>
  </si>
  <si>
    <t>Бытовые системы</t>
  </si>
  <si>
    <t>Промышленные системы</t>
  </si>
  <si>
    <t>ИСМ</t>
  </si>
  <si>
    <t>КТЗ</t>
  </si>
  <si>
    <t>ИС-сгон, под приварку</t>
  </si>
  <si>
    <t>ИФС</t>
  </si>
  <si>
    <t>Фильтр, ДИПД</t>
  </si>
  <si>
    <t>ИТОГО ВАШ ЗАКАЗ</t>
  </si>
  <si>
    <t>Дополнительный выход реле к системе СГК-2Б (доработка до версии У)</t>
  </si>
  <si>
    <t>ОБЩЕСТВО С ОГРАНИЧЕННОЙ ОТВЕТСТВЕННОСТЬЮ 
ПРОИЗВОДСТВЕННО-КОММЕРЧЕСКАЯ ФИРМА  «СарГазКом»</t>
  </si>
  <si>
    <t>410047, область Саратовская, город Саратов, улица Танкистов,  124А
ИНН: 6452945305,  КПП: 645201001, ОГРН: 1096450009336
р/сч: 40702810756000000676 в Поволжский Банк ПАО Сбербанк г.Самара
БИК: 043601607 кор/счет: 30101810200000000607
тел/факс: (8452) 66-11-15, 66-10-79, 66-11-36, 66-04-76, 66-05-32, 66-00-91  e-mail: mail@sargazcom.ru, сайт: www.sargazcom.ru</t>
  </si>
  <si>
    <r>
      <t xml:space="preserve">СГК-1-СН4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фланц.</t>
    </r>
  </si>
  <si>
    <r>
      <t xml:space="preserve">СГК-1-С3Н8  DN  </t>
    </r>
    <r>
      <rPr>
        <b/>
        <sz val="11"/>
        <color rgb="FF000000"/>
        <rFont val="Times New Roman"/>
        <family val="1"/>
        <charset val="204"/>
      </rPr>
      <t>65</t>
    </r>
    <r>
      <rPr>
        <sz val="11"/>
        <color rgb="FF000000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с двумя порогами срабатывания, индикацией положения клапана</t>
    </r>
    <r>
      <rPr>
        <sz val="11"/>
        <color rgb="FF000000"/>
        <rFont val="Times New Roman"/>
        <family val="1"/>
        <charset val="204"/>
      </rPr>
      <t xml:space="preserve"> фланц</t>
    </r>
  </si>
  <si>
    <r>
      <t xml:space="preserve">СГК-1-СO  DN  </t>
    </r>
    <r>
      <rPr>
        <b/>
        <sz val="11"/>
        <color theme="1"/>
        <rFont val="Times New Roman"/>
        <family val="1"/>
        <charset val="204"/>
      </rPr>
      <t>65</t>
    </r>
    <r>
      <rPr>
        <sz val="11"/>
        <color theme="1"/>
        <rFont val="Times New Roman"/>
        <family val="1"/>
        <charset val="204"/>
      </rPr>
      <t xml:space="preserve">  с двумя порогами срабатывания, индикацией положения клапана фланц.</t>
    </r>
  </si>
  <si>
    <t>КТЗ-50-02-1,6(Ф)</t>
  </si>
  <si>
    <t>КТЗ-65-02-1,6(Ф)</t>
  </si>
  <si>
    <t>КТЗ-80-02-1,6(Ф)</t>
  </si>
  <si>
    <t>КТЗ-100-02-1,6(Ф)</t>
  </si>
  <si>
    <t>КТЗ-125-02-1,6(Ф)</t>
  </si>
  <si>
    <t>КТЗ-150-02-1,6(Ф)</t>
  </si>
  <si>
    <t>КТЗ-200-02-1,6(Ф)</t>
  </si>
  <si>
    <t>КТЗ-250-02-1,6(Ф)</t>
  </si>
  <si>
    <t>КТЗ-300-02-1,6(Ф)</t>
  </si>
  <si>
    <t>КТЗ-50-02-1,6(МФ)</t>
  </si>
  <si>
    <t>КТЗ-65-02-1,6(МФ)</t>
  </si>
  <si>
    <t>КТЗ-80-02-1,6(МФ)</t>
  </si>
  <si>
    <t>КТЗ-100-02-1,6(МФ)</t>
  </si>
  <si>
    <t>КТЗ-150-02-1,6(МФ)</t>
  </si>
  <si>
    <t>КТЗ-200-02-1,6(МФ)</t>
  </si>
  <si>
    <t>КТЗ-300-02-1,6(МФ)</t>
  </si>
  <si>
    <t xml:space="preserve">КТЗ-15-0,6 (В-Н) </t>
  </si>
  <si>
    <t>КТЗ-15-0,6 (В-В)</t>
  </si>
  <si>
    <t xml:space="preserve">КТЗ-20-0,6 (В-Н) </t>
  </si>
  <si>
    <t>КТЗ-20-0,6 (В-В)</t>
  </si>
  <si>
    <t xml:space="preserve">КТЗ-25-0,6 (В-Н) </t>
  </si>
  <si>
    <t>КТЗ-25-0,6 (В-В)</t>
  </si>
  <si>
    <t xml:space="preserve">КТЗ-32-0,6 (В-Н) </t>
  </si>
  <si>
    <t>КТЗ-32-0,6 (В-В)</t>
  </si>
  <si>
    <t xml:space="preserve">КТЗ-40-0,6 (В-Н) </t>
  </si>
  <si>
    <t>КТЗ-40-0,6 (В-В)</t>
  </si>
  <si>
    <t xml:space="preserve">КТЗ-50-0,6 (В-Н) </t>
  </si>
  <si>
    <t>КТЗ-50-0,6 (В-В)</t>
  </si>
  <si>
    <t>Системы Автономного Контроля Загазованности Бытовые СГК-1-Б  CН4 (НД)</t>
  </si>
  <si>
    <t>Системы Автономного Контроля Загазованности Бытовые СГК-1-Б  CО (НД)</t>
  </si>
  <si>
    <t>Системы Автономного Контроля Загазованности Бытовые СГК-2-Б  СО+CН4 (НД)</t>
  </si>
  <si>
    <t>Дополнительная комплектация бытовых систем автономного контроля загазованности СГК</t>
  </si>
  <si>
    <t>Кабель соединительный 1м</t>
  </si>
  <si>
    <t>GSM модуль СГК GSM-M 4</t>
  </si>
  <si>
    <t>GSM модуль СГК М-GSМ 5</t>
  </si>
  <si>
    <t>WI-FI модуль  SmartSGK</t>
  </si>
  <si>
    <t>Универсальный GSM-модуль М-GSМ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</si>
</sst>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General"/>
    <numFmt numFmtId="165" formatCode="0.0"/>
    <numFmt numFmtId="166" formatCode="[$-419]0.00"/>
    <numFmt numFmtId="167" formatCode="#,##0.00&quot;р.&quot;"/>
    <numFmt numFmtId="168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6"/>
      <color theme="1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3D69B"/>
        <bgColor rgb="FFC3D69B"/>
      </patternFill>
    </fill>
    <fill>
      <patternFill patternType="solid">
        <fgColor rgb="FFDDD9C3"/>
        <bgColor rgb="FFDDD9C3"/>
      </patternFill>
    </fill>
    <fill>
      <patternFill patternType="solid">
        <fgColor rgb="FFB9CDE5"/>
        <bgColor rgb="FFB9CDE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FFD44B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rgb="FFB9CDE5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DDD9C3"/>
      </patternFill>
    </fill>
    <fill>
      <patternFill patternType="solid">
        <fgColor theme="7" tint="0.39997558519241921"/>
        <bgColor rgb="FFC3D69B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/>
    <xf numFmtId="0" fontId="2" fillId="0" borderId="0" applyNumberFormat="0" applyFill="0" applyBorder="0" applyAlignment="0" applyProtection="0"/>
    <xf numFmtId="164" fontId="3" fillId="0" borderId="0" applyBorder="0" applyProtection="0"/>
    <xf numFmtId="0" fontId="7" fillId="0" borderId="0" applyNumberFormat="0" applyBorder="0" applyProtection="0"/>
    <xf numFmtId="164" fontId="8" fillId="0" borderId="0" applyBorder="0" applyProtection="0"/>
    <xf numFmtId="0" fontId="7" fillId="0" borderId="0" applyNumberFormat="0" applyBorder="0" applyProtection="0"/>
  </cellStyleXfs>
  <cellXfs count="369">
    <xf numFmtId="0" fontId="0" fillId="0" borderId="0" xfId="0"/>
    <xf numFmtId="0" fontId="0" fillId="0" borderId="1" xfId="0" applyBorder="1"/>
    <xf numFmtId="164" fontId="4" fillId="0" borderId="0" xfId="3" applyFont="1" applyProtection="1"/>
    <xf numFmtId="49" fontId="6" fillId="0" borderId="0" xfId="3" applyNumberFormat="1" applyFont="1" applyAlignment="1" applyProtection="1">
      <alignment horizontal="center" wrapText="1"/>
    </xf>
    <xf numFmtId="164" fontId="3" fillId="0" borderId="0" xfId="3" applyProtection="1"/>
    <xf numFmtId="164" fontId="10" fillId="0" borderId="0" xfId="3" applyFont="1" applyAlignment="1" applyProtection="1">
      <alignment wrapText="1"/>
    </xf>
    <xf numFmtId="166" fontId="11" fillId="0" borderId="0" xfId="3" applyNumberFormat="1" applyFont="1" applyAlignment="1" applyProtection="1">
      <alignment horizontal="center" wrapText="1"/>
    </xf>
    <xf numFmtId="164" fontId="10" fillId="0" borderId="0" xfId="3" applyFont="1" applyAlignment="1" applyProtection="1">
      <alignment horizontal="left" vertical="center" wrapText="1"/>
    </xf>
    <xf numFmtId="164" fontId="6" fillId="0" borderId="0" xfId="3" applyFont="1" applyProtection="1"/>
    <xf numFmtId="164" fontId="15" fillId="0" borderId="0" xfId="6" applyNumberFormat="1" applyFont="1" applyProtection="1"/>
    <xf numFmtId="164" fontId="16" fillId="0" borderId="0" xfId="3" applyFont="1" applyProtection="1"/>
    <xf numFmtId="164" fontId="16" fillId="0" borderId="0" xfId="3" applyFont="1" applyAlignment="1" applyProtection="1">
      <alignment horizontal="center"/>
    </xf>
    <xf numFmtId="164" fontId="19" fillId="0" borderId="0" xfId="3" applyFont="1" applyProtection="1"/>
    <xf numFmtId="164" fontId="18" fillId="0" borderId="3" xfId="3" applyFont="1" applyBorder="1" applyAlignment="1" applyProtection="1">
      <alignment horizontal="left" vertical="center" wrapText="1"/>
    </xf>
    <xf numFmtId="49" fontId="18" fillId="0" borderId="3" xfId="3" applyNumberFormat="1" applyFont="1" applyBorder="1" applyAlignment="1" applyProtection="1">
      <alignment horizontal="center" vertical="center"/>
    </xf>
    <xf numFmtId="164" fontId="18" fillId="0" borderId="3" xfId="3" applyFont="1" applyBorder="1" applyAlignment="1" applyProtection="1">
      <alignment horizontal="center" vertical="center"/>
    </xf>
    <xf numFmtId="165" fontId="9" fillId="8" borderId="3" xfId="3" applyNumberFormat="1" applyFont="1" applyFill="1" applyBorder="1" applyAlignment="1" applyProtection="1">
      <alignment horizontal="center" vertical="center" wrapText="1"/>
    </xf>
    <xf numFmtId="164" fontId="3" fillId="8" borderId="0" xfId="3" applyFill="1" applyProtection="1"/>
    <xf numFmtId="49" fontId="6" fillId="10" borderId="0" xfId="3" applyNumberFormat="1" applyFont="1" applyFill="1" applyBorder="1" applyAlignment="1" applyProtection="1">
      <alignment horizontal="center" wrapText="1"/>
    </xf>
    <xf numFmtId="49" fontId="6" fillId="8" borderId="0" xfId="3" applyNumberFormat="1" applyFont="1" applyFill="1" applyBorder="1" applyAlignment="1" applyProtection="1">
      <alignment horizontal="center" wrapText="1"/>
    </xf>
    <xf numFmtId="166" fontId="11" fillId="10" borderId="0" xfId="3" applyNumberFormat="1" applyFont="1" applyFill="1" applyBorder="1" applyAlignment="1" applyProtection="1">
      <alignment horizontal="center" wrapText="1"/>
    </xf>
    <xf numFmtId="166" fontId="11" fillId="8" borderId="0" xfId="3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64" fontId="14" fillId="5" borderId="3" xfId="3" applyFont="1" applyFill="1" applyBorder="1" applyAlignment="1" applyProtection="1">
      <alignment horizontal="center" vertical="center" wrapText="1"/>
    </xf>
    <xf numFmtId="164" fontId="22" fillId="5" borderId="3" xfId="3" applyFont="1" applyFill="1" applyBorder="1" applyAlignment="1" applyProtection="1">
      <alignment horizontal="center" vertical="center" wrapText="1"/>
    </xf>
    <xf numFmtId="164" fontId="22" fillId="0" borderId="3" xfId="3" applyFont="1" applyBorder="1" applyAlignment="1" applyProtection="1">
      <alignment horizontal="center" vertical="center" wrapText="1"/>
    </xf>
    <xf numFmtId="164" fontId="22" fillId="0" borderId="3" xfId="3" applyFont="1" applyBorder="1" applyAlignment="1" applyProtection="1">
      <alignment horizontal="center" wrapText="1"/>
    </xf>
    <xf numFmtId="164" fontId="22" fillId="3" borderId="3" xfId="3" applyFont="1" applyFill="1" applyBorder="1" applyAlignment="1" applyProtection="1">
      <alignment horizontal="center" vertical="center" wrapText="1"/>
    </xf>
    <xf numFmtId="164" fontId="14" fillId="3" borderId="3" xfId="3" applyFont="1" applyFill="1" applyBorder="1" applyAlignment="1" applyProtection="1">
      <alignment horizontal="center" vertical="center" wrapText="1"/>
    </xf>
    <xf numFmtId="164" fontId="23" fillId="0" borderId="3" xfId="3" applyFont="1" applyBorder="1" applyAlignment="1" applyProtection="1">
      <alignment horizontal="left" vertical="center" wrapText="1"/>
    </xf>
    <xf numFmtId="49" fontId="18" fillId="0" borderId="8" xfId="3" applyNumberFormat="1" applyFont="1" applyBorder="1" applyAlignment="1" applyProtection="1">
      <alignment horizontal="center" vertical="center"/>
    </xf>
    <xf numFmtId="164" fontId="12" fillId="0" borderId="0" xfId="3" applyFont="1" applyBorder="1" applyAlignment="1" applyProtection="1">
      <alignment horizontal="center" vertical="center" wrapText="1"/>
    </xf>
    <xf numFmtId="168" fontId="12" fillId="0" borderId="0" xfId="3" applyNumberFormat="1" applyFont="1" applyBorder="1" applyAlignment="1" applyProtection="1">
      <alignment horizontal="center" vertical="center" wrapText="1"/>
    </xf>
    <xf numFmtId="164" fontId="24" fillId="0" borderId="0" xfId="2" applyNumberFormat="1" applyFont="1" applyAlignment="1" applyProtection="1">
      <alignment horizontal="center" wrapText="1"/>
    </xf>
    <xf numFmtId="0" fontId="25" fillId="0" borderId="0" xfId="0" applyFont="1"/>
    <xf numFmtId="164" fontId="26" fillId="0" borderId="0" xfId="4" applyNumberFormat="1" applyFont="1" applyAlignment="1" applyProtection="1">
      <alignment wrapText="1"/>
    </xf>
    <xf numFmtId="164" fontId="26" fillId="0" borderId="7" xfId="4" applyNumberFormat="1" applyFont="1" applyBorder="1" applyProtection="1"/>
    <xf numFmtId="164" fontId="26" fillId="0" borderId="0" xfId="4" applyNumberFormat="1" applyFont="1" applyProtection="1"/>
    <xf numFmtId="164" fontId="27" fillId="0" borderId="3" xfId="3" applyFont="1" applyBorder="1" applyAlignment="1" applyProtection="1">
      <alignment horizontal="center" vertical="center" wrapText="1"/>
    </xf>
    <xf numFmtId="165" fontId="27" fillId="0" borderId="3" xfId="3" applyNumberFormat="1" applyFont="1" applyBorder="1" applyAlignment="1" applyProtection="1">
      <alignment horizontal="center" vertical="center" wrapText="1"/>
    </xf>
    <xf numFmtId="168" fontId="27" fillId="0" borderId="3" xfId="3" applyNumberFormat="1" applyFont="1" applyBorder="1" applyAlignment="1" applyProtection="1">
      <alignment horizontal="center" vertical="center" wrapText="1"/>
    </xf>
    <xf numFmtId="164" fontId="29" fillId="0" borderId="4" xfId="3" applyFont="1" applyBorder="1" applyAlignment="1" applyProtection="1">
      <alignment horizontal="center" vertical="center" wrapText="1"/>
    </xf>
    <xf numFmtId="165" fontId="29" fillId="0" borderId="4" xfId="3" applyNumberFormat="1" applyFont="1" applyBorder="1" applyAlignment="1" applyProtection="1">
      <alignment horizontal="center" vertical="center" wrapText="1"/>
    </xf>
    <xf numFmtId="168" fontId="29" fillId="0" borderId="9" xfId="3" applyNumberFormat="1" applyFont="1" applyBorder="1" applyAlignment="1" applyProtection="1">
      <alignment horizontal="center" vertical="center" wrapText="1"/>
    </xf>
    <xf numFmtId="166" fontId="29" fillId="6" borderId="1" xfId="3" applyNumberFormat="1" applyFont="1" applyFill="1" applyBorder="1" applyAlignment="1" applyProtection="1">
      <alignment horizontal="center" vertical="center" wrapText="1"/>
    </xf>
    <xf numFmtId="166" fontId="29" fillId="0" borderId="8" xfId="3" applyNumberFormat="1" applyFont="1" applyBorder="1" applyAlignment="1" applyProtection="1">
      <alignment horizontal="center" vertical="center" wrapText="1"/>
    </xf>
    <xf numFmtId="168" fontId="29" fillId="0" borderId="3" xfId="3" applyNumberFormat="1" applyFont="1" applyBorder="1" applyAlignment="1" applyProtection="1">
      <alignment horizontal="center" vertical="center" wrapText="1"/>
    </xf>
    <xf numFmtId="164" fontId="29" fillId="0" borderId="3" xfId="3" applyFont="1" applyBorder="1" applyAlignment="1" applyProtection="1">
      <alignment horizontal="center" vertical="center" wrapText="1"/>
    </xf>
    <xf numFmtId="164" fontId="29" fillId="0" borderId="5" xfId="3" applyFont="1" applyBorder="1" applyAlignment="1" applyProtection="1">
      <alignment horizontal="center" vertical="center" wrapText="1"/>
    </xf>
    <xf numFmtId="165" fontId="29" fillId="0" borderId="1" xfId="3" applyNumberFormat="1" applyFont="1" applyBorder="1" applyAlignment="1" applyProtection="1">
      <alignment horizontal="center" vertical="center" wrapText="1"/>
    </xf>
    <xf numFmtId="168" fontId="29" fillId="0" borderId="2" xfId="3" applyNumberFormat="1" applyFont="1" applyBorder="1" applyAlignment="1" applyProtection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66" fontId="29" fillId="0" borderId="6" xfId="3" applyNumberFormat="1" applyFont="1" applyBorder="1" applyAlignment="1" applyProtection="1">
      <alignment horizontal="center" vertical="center" wrapText="1"/>
    </xf>
    <xf numFmtId="168" fontId="29" fillId="0" borderId="4" xfId="3" applyNumberFormat="1" applyFont="1" applyBorder="1" applyAlignment="1" applyProtection="1">
      <alignment horizontal="center" vertical="center" wrapText="1"/>
    </xf>
    <xf numFmtId="164" fontId="29" fillId="0" borderId="1" xfId="3" applyFont="1" applyBorder="1" applyAlignment="1" applyProtection="1">
      <alignment horizontal="center" vertical="center" wrapText="1"/>
    </xf>
    <xf numFmtId="168" fontId="29" fillId="0" borderId="1" xfId="3" applyNumberFormat="1" applyFont="1" applyBorder="1" applyAlignment="1" applyProtection="1">
      <alignment horizontal="center" vertical="center" wrapText="1"/>
    </xf>
    <xf numFmtId="166" fontId="29" fillId="0" borderId="1" xfId="3" applyNumberFormat="1" applyFont="1" applyBorder="1" applyAlignment="1" applyProtection="1">
      <alignment horizontal="center" vertical="center" wrapText="1"/>
    </xf>
    <xf numFmtId="0" fontId="25" fillId="8" borderId="0" xfId="0" applyFont="1" applyFill="1"/>
    <xf numFmtId="164" fontId="27" fillId="8" borderId="3" xfId="3" applyFont="1" applyFill="1" applyBorder="1" applyAlignment="1" applyProtection="1">
      <alignment horizontal="center" vertical="center" wrapText="1"/>
    </xf>
    <xf numFmtId="165" fontId="27" fillId="8" borderId="3" xfId="3" applyNumberFormat="1" applyFont="1" applyFill="1" applyBorder="1" applyAlignment="1" applyProtection="1">
      <alignment horizontal="center" vertical="center" wrapText="1"/>
    </xf>
    <xf numFmtId="168" fontId="27" fillId="8" borderId="3" xfId="3" applyNumberFormat="1" applyFont="1" applyFill="1" applyBorder="1" applyAlignment="1" applyProtection="1">
      <alignment horizontal="center" vertical="center" wrapText="1"/>
    </xf>
    <xf numFmtId="165" fontId="27" fillId="9" borderId="3" xfId="3" applyNumberFormat="1" applyFont="1" applyFill="1" applyBorder="1" applyAlignment="1" applyProtection="1">
      <alignment horizontal="center" vertical="center" wrapText="1"/>
    </xf>
    <xf numFmtId="164" fontId="4" fillId="8" borderId="0" xfId="3" applyFont="1" applyFill="1" applyProtection="1"/>
    <xf numFmtId="164" fontId="4" fillId="9" borderId="0" xfId="3" applyFont="1" applyFill="1" applyProtection="1"/>
    <xf numFmtId="164" fontId="29" fillId="8" borderId="5" xfId="3" applyFont="1" applyFill="1" applyBorder="1" applyAlignment="1" applyProtection="1">
      <alignment horizontal="center" vertical="center" wrapText="1"/>
    </xf>
    <xf numFmtId="165" fontId="29" fillId="8" borderId="1" xfId="3" applyNumberFormat="1" applyFont="1" applyFill="1" applyBorder="1" applyAlignment="1" applyProtection="1">
      <alignment horizontal="center" vertical="center" wrapText="1"/>
    </xf>
    <xf numFmtId="0" fontId="30" fillId="0" borderId="1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6" fontId="21" fillId="0" borderId="0" xfId="0" applyNumberFormat="1" applyFont="1"/>
    <xf numFmtId="164" fontId="29" fillId="0" borderId="11" xfId="3" applyFont="1" applyBorder="1" applyAlignment="1" applyProtection="1">
      <alignment horizontal="center" vertical="center" wrapText="1"/>
    </xf>
    <xf numFmtId="166" fontId="29" fillId="0" borderId="13" xfId="3" applyNumberFormat="1" applyFont="1" applyBorder="1" applyAlignment="1" applyProtection="1">
      <alignment horizontal="center" vertical="center" wrapText="1"/>
    </xf>
    <xf numFmtId="165" fontId="27" fillId="6" borderId="4" xfId="3" applyNumberFormat="1" applyFont="1" applyFill="1" applyBorder="1" applyAlignment="1" applyProtection="1">
      <alignment horizontal="center" vertical="center" wrapText="1"/>
    </xf>
    <xf numFmtId="166" fontId="29" fillId="6" borderId="14" xfId="3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164" fontId="16" fillId="6" borderId="12" xfId="3" applyFont="1" applyFill="1" applyBorder="1" applyAlignment="1" applyProtection="1">
      <alignment horizontal="center"/>
    </xf>
    <xf numFmtId="1" fontId="23" fillId="0" borderId="3" xfId="3" applyNumberFormat="1" applyFont="1" applyBorder="1" applyAlignment="1" applyProtection="1">
      <alignment horizontal="center" vertical="center"/>
    </xf>
    <xf numFmtId="1" fontId="23" fillId="0" borderId="1" xfId="3" applyNumberFormat="1" applyFont="1" applyBorder="1" applyAlignment="1" applyProtection="1">
      <alignment horizontal="center" vertical="center"/>
    </xf>
    <xf numFmtId="164" fontId="23" fillId="0" borderId="3" xfId="3" applyFont="1" applyBorder="1" applyAlignment="1" applyProtection="1">
      <alignment horizontal="center" vertical="center"/>
    </xf>
    <xf numFmtId="164" fontId="23" fillId="0" borderId="1" xfId="3" applyFont="1" applyBorder="1" applyAlignment="1" applyProtection="1">
      <alignment horizontal="center" vertical="center"/>
    </xf>
    <xf numFmtId="49" fontId="18" fillId="0" borderId="15" xfId="3" applyNumberFormat="1" applyFont="1" applyBorder="1" applyAlignment="1" applyProtection="1">
      <alignment horizontal="center" vertical="center"/>
    </xf>
    <xf numFmtId="164" fontId="14" fillId="5" borderId="4" xfId="3" applyFont="1" applyFill="1" applyBorder="1" applyAlignment="1" applyProtection="1">
      <alignment horizontal="center" vertical="center" wrapText="1"/>
    </xf>
    <xf numFmtId="1" fontId="23" fillId="0" borderId="4" xfId="3" applyNumberFormat="1" applyFont="1" applyBorder="1" applyAlignment="1" applyProtection="1">
      <alignment horizontal="center" vertical="center"/>
    </xf>
    <xf numFmtId="164" fontId="14" fillId="5" borderId="1" xfId="3" applyFont="1" applyFill="1" applyBorder="1" applyAlignment="1" applyProtection="1">
      <alignment horizontal="center" vertical="center" wrapText="1"/>
    </xf>
    <xf numFmtId="164" fontId="14" fillId="3" borderId="1" xfId="3" applyFont="1" applyFill="1" applyBorder="1" applyAlignment="1" applyProtection="1">
      <alignment horizontal="center" vertical="center" wrapText="1"/>
    </xf>
    <xf numFmtId="164" fontId="6" fillId="4" borderId="1" xfId="3" applyFont="1" applyFill="1" applyBorder="1" applyAlignment="1" applyProtection="1">
      <alignment horizontal="center" vertical="center" wrapText="1"/>
    </xf>
    <xf numFmtId="164" fontId="6" fillId="4" borderId="1" xfId="3" applyFont="1" applyFill="1" applyBorder="1" applyAlignment="1" applyProtection="1">
      <alignment horizontal="center" vertical="center"/>
    </xf>
    <xf numFmtId="167" fontId="14" fillId="3" borderId="1" xfId="3" applyNumberFormat="1" applyFont="1" applyFill="1" applyBorder="1" applyProtection="1"/>
    <xf numFmtId="164" fontId="14" fillId="4" borderId="1" xfId="3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29" fillId="0" borderId="3" xfId="3" applyFont="1" applyBorder="1" applyAlignment="1" applyProtection="1">
      <alignment horizontal="center" vertic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4" fontId="29" fillId="0" borderId="2" xfId="3" applyFont="1" applyBorder="1" applyAlignment="1" applyProtection="1">
      <alignment horizontal="center" vertical="center" wrapText="1"/>
    </xf>
    <xf numFmtId="164" fontId="29" fillId="0" borderId="9" xfId="3" applyFont="1" applyBorder="1" applyAlignment="1" applyProtection="1">
      <alignment horizontal="center" vertical="center" wrapText="1"/>
    </xf>
    <xf numFmtId="164" fontId="29" fillId="0" borderId="0" xfId="3" applyFont="1" applyBorder="1" applyAlignment="1" applyProtection="1">
      <alignment horizontal="center" vertical="center" wrapText="1"/>
    </xf>
    <xf numFmtId="168" fontId="29" fillId="0" borderId="8" xfId="3" applyNumberFormat="1" applyFont="1" applyBorder="1" applyAlignment="1" applyProtection="1">
      <alignment horizontal="center" vertical="center" wrapText="1"/>
    </xf>
    <xf numFmtId="0" fontId="32" fillId="0" borderId="13" xfId="0" applyFont="1" applyBorder="1" applyAlignment="1">
      <alignment vertical="center" wrapText="1"/>
    </xf>
    <xf numFmtId="164" fontId="18" fillId="0" borderId="1" xfId="3" applyFont="1" applyBorder="1" applyAlignment="1" applyProtection="1">
      <alignment horizontal="left" vertical="center" wrapText="1"/>
    </xf>
    <xf numFmtId="164" fontId="14" fillId="5" borderId="5" xfId="3" applyFont="1" applyFill="1" applyBorder="1" applyAlignment="1" applyProtection="1">
      <alignment horizontal="center" vertical="center" wrapText="1"/>
    </xf>
    <xf numFmtId="164" fontId="14" fillId="5" borderId="9" xfId="3" applyFont="1" applyFill="1" applyBorder="1" applyAlignment="1" applyProtection="1">
      <alignment horizontal="center" vertical="center" wrapText="1"/>
    </xf>
    <xf numFmtId="164" fontId="14" fillId="5" borderId="2" xfId="3" applyFont="1" applyFill="1" applyBorder="1" applyAlignment="1" applyProtection="1">
      <alignment horizontal="center" vertical="center" wrapText="1"/>
    </xf>
    <xf numFmtId="164" fontId="29" fillId="0" borderId="8" xfId="3" applyFont="1" applyBorder="1" applyAlignment="1" applyProtection="1">
      <alignment horizontal="center" vertical="center"/>
    </xf>
    <xf numFmtId="164" fontId="23" fillId="0" borderId="13" xfId="3" applyFont="1" applyBorder="1" applyAlignment="1" applyProtection="1">
      <alignment horizontal="center" vertical="center"/>
    </xf>
    <xf numFmtId="164" fontId="5" fillId="0" borderId="4" xfId="3" applyFont="1" applyBorder="1" applyAlignment="1" applyProtection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/>
    </xf>
    <xf numFmtId="164" fontId="22" fillId="3" borderId="3" xfId="3" applyFont="1" applyFill="1" applyBorder="1" applyProtection="1"/>
    <xf numFmtId="167" fontId="22" fillId="3" borderId="3" xfId="3" applyNumberFormat="1" applyFont="1" applyFill="1" applyBorder="1" applyAlignment="1" applyProtection="1">
      <alignment horizontal="right" vertical="center"/>
    </xf>
    <xf numFmtId="164" fontId="22" fillId="7" borderId="3" xfId="3" applyFont="1" applyFill="1" applyBorder="1" applyAlignment="1" applyProtection="1">
      <alignment horizontal="center" vertical="center" wrapText="1"/>
    </xf>
    <xf numFmtId="164" fontId="23" fillId="0" borderId="3" xfId="3" applyFont="1" applyBorder="1" applyAlignment="1" applyProtection="1">
      <alignment horizontal="center" wrapText="1"/>
    </xf>
    <xf numFmtId="164" fontId="23" fillId="0" borderId="3" xfId="3" applyFont="1" applyBorder="1" applyAlignment="1" applyProtection="1">
      <alignment horizontal="center" vertical="top" wrapText="1"/>
    </xf>
    <xf numFmtId="168" fontId="29" fillId="0" borderId="0" xfId="3" applyNumberFormat="1" applyFont="1" applyBorder="1" applyAlignment="1" applyProtection="1">
      <alignment horizontal="center" vertical="center" wrapText="1"/>
    </xf>
    <xf numFmtId="164" fontId="23" fillId="0" borderId="14" xfId="3" applyFont="1" applyBorder="1" applyAlignment="1" applyProtection="1">
      <alignment horizontal="center" vertical="center"/>
    </xf>
    <xf numFmtId="164" fontId="18" fillId="0" borderId="18" xfId="3" applyFont="1" applyBorder="1" applyAlignment="1" applyProtection="1">
      <alignment horizontal="left" vertical="center" wrapText="1"/>
    </xf>
    <xf numFmtId="0" fontId="32" fillId="0" borderId="20" xfId="0" applyFont="1" applyBorder="1" applyAlignment="1">
      <alignment vertical="center" wrapText="1"/>
    </xf>
    <xf numFmtId="49" fontId="18" fillId="0" borderId="21" xfId="3" applyNumberFormat="1" applyFont="1" applyBorder="1" applyAlignment="1" applyProtection="1">
      <alignment horizontal="center" vertical="center"/>
    </xf>
    <xf numFmtId="164" fontId="14" fillId="5" borderId="22" xfId="3" applyFont="1" applyFill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1" fontId="23" fillId="0" borderId="23" xfId="3" applyNumberFormat="1" applyFont="1" applyBorder="1" applyAlignment="1" applyProtection="1">
      <alignment horizontal="center" vertical="center"/>
    </xf>
    <xf numFmtId="164" fontId="29" fillId="0" borderId="21" xfId="3" applyFont="1" applyBorder="1" applyAlignment="1" applyProtection="1">
      <alignment horizontal="center" vertical="center"/>
    </xf>
    <xf numFmtId="3" fontId="14" fillId="3" borderId="24" xfId="3" applyNumberFormat="1" applyFont="1" applyFill="1" applyBorder="1" applyAlignment="1" applyProtection="1">
      <alignment horizontal="right" vertical="center"/>
    </xf>
    <xf numFmtId="164" fontId="18" fillId="0" borderId="25" xfId="3" applyFont="1" applyBorder="1" applyAlignment="1" applyProtection="1">
      <alignment horizontal="left" vertical="center" wrapText="1"/>
    </xf>
    <xf numFmtId="3" fontId="14" fillId="3" borderId="26" xfId="3" applyNumberFormat="1" applyFont="1" applyFill="1" applyBorder="1" applyAlignment="1" applyProtection="1">
      <alignment horizontal="right" vertical="center"/>
    </xf>
    <xf numFmtId="164" fontId="18" fillId="0" borderId="27" xfId="3" applyFont="1" applyBorder="1" applyAlignment="1" applyProtection="1">
      <alignment horizontal="left" vertical="center" wrapText="1"/>
    </xf>
    <xf numFmtId="0" fontId="32" fillId="0" borderId="29" xfId="0" applyFont="1" applyBorder="1" applyAlignment="1">
      <alignment vertical="center" wrapText="1"/>
    </xf>
    <xf numFmtId="49" fontId="18" fillId="0" borderId="30" xfId="3" applyNumberFormat="1" applyFont="1" applyBorder="1" applyAlignment="1" applyProtection="1">
      <alignment horizontal="center" vertical="center"/>
    </xf>
    <xf numFmtId="164" fontId="14" fillId="5" borderId="31" xfId="3" applyFont="1" applyFill="1" applyBorder="1" applyAlignment="1" applyProtection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1" fontId="23" fillId="0" borderId="32" xfId="3" applyNumberFormat="1" applyFont="1" applyBorder="1" applyAlignment="1" applyProtection="1">
      <alignment horizontal="center" vertical="center"/>
    </xf>
    <xf numFmtId="164" fontId="23" fillId="0" borderId="29" xfId="3" applyFont="1" applyBorder="1" applyAlignment="1" applyProtection="1">
      <alignment horizontal="center" vertical="center"/>
    </xf>
    <xf numFmtId="3" fontId="14" fillId="3" borderId="33" xfId="3" applyNumberFormat="1" applyFont="1" applyFill="1" applyBorder="1" applyAlignment="1" applyProtection="1">
      <alignment horizontal="right" vertical="center"/>
    </xf>
    <xf numFmtId="49" fontId="18" fillId="0" borderId="34" xfId="3" applyNumberFormat="1" applyFont="1" applyBorder="1" applyAlignment="1" applyProtection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164" fontId="29" fillId="0" borderId="35" xfId="3" applyFont="1" applyBorder="1" applyAlignment="1" applyProtection="1">
      <alignment horizontal="center" vertical="center"/>
    </xf>
    <xf numFmtId="164" fontId="5" fillId="0" borderId="4" xfId="3" applyFont="1" applyBorder="1" applyAlignment="1" applyProtection="1">
      <alignment horizontal="center" wrapText="1"/>
    </xf>
    <xf numFmtId="164" fontId="14" fillId="3" borderId="4" xfId="3" applyFont="1" applyFill="1" applyBorder="1" applyProtection="1"/>
    <xf numFmtId="164" fontId="14" fillId="5" borderId="36" xfId="3" applyFont="1" applyFill="1" applyBorder="1" applyAlignment="1" applyProtection="1">
      <alignment horizontal="center" vertical="center" wrapText="1"/>
    </xf>
    <xf numFmtId="3" fontId="14" fillId="3" borderId="37" xfId="3" applyNumberFormat="1" applyFont="1" applyFill="1" applyBorder="1" applyAlignment="1" applyProtection="1">
      <alignment horizontal="right" vertical="center"/>
    </xf>
    <xf numFmtId="3" fontId="14" fillId="3" borderId="38" xfId="3" applyNumberFormat="1" applyFont="1" applyFill="1" applyBorder="1" applyAlignment="1" applyProtection="1">
      <alignment horizontal="right" vertical="center"/>
    </xf>
    <xf numFmtId="3" fontId="14" fillId="3" borderId="39" xfId="3" applyNumberFormat="1" applyFont="1" applyFill="1" applyBorder="1" applyAlignment="1" applyProtection="1">
      <alignment horizontal="right" vertical="center"/>
    </xf>
    <xf numFmtId="164" fontId="14" fillId="5" borderId="40" xfId="3" applyFont="1" applyFill="1" applyBorder="1" applyAlignment="1" applyProtection="1">
      <alignment horizontal="center" vertical="center" wrapText="1"/>
    </xf>
    <xf numFmtId="1" fontId="23" fillId="0" borderId="40" xfId="3" applyNumberFormat="1" applyFont="1" applyBorder="1" applyAlignment="1" applyProtection="1">
      <alignment horizontal="center" vertical="center"/>
    </xf>
    <xf numFmtId="164" fontId="23" fillId="0" borderId="40" xfId="3" applyFont="1" applyBorder="1" applyAlignment="1" applyProtection="1">
      <alignment horizontal="center" vertical="center"/>
    </xf>
    <xf numFmtId="49" fontId="18" fillId="0" borderId="35" xfId="3" applyNumberFormat="1" applyFont="1" applyBorder="1" applyAlignment="1" applyProtection="1">
      <alignment horizontal="center" vertical="center"/>
    </xf>
    <xf numFmtId="164" fontId="14" fillId="5" borderId="41" xfId="3" applyFont="1" applyFill="1" applyBorder="1" applyAlignment="1" applyProtection="1">
      <alignment horizontal="center" vertical="center" wrapText="1"/>
    </xf>
    <xf numFmtId="1" fontId="23" fillId="0" borderId="41" xfId="3" applyNumberFormat="1" applyFont="1" applyBorder="1" applyAlignment="1" applyProtection="1">
      <alignment horizontal="center" vertical="center"/>
    </xf>
    <xf numFmtId="164" fontId="23" fillId="0" borderId="41" xfId="3" applyFont="1" applyBorder="1" applyAlignment="1" applyProtection="1">
      <alignment horizontal="center" vertical="center"/>
    </xf>
    <xf numFmtId="3" fontId="14" fillId="3" borderId="42" xfId="3" applyNumberFormat="1" applyFont="1" applyFill="1" applyBorder="1" applyAlignment="1" applyProtection="1">
      <alignment horizontal="right" vertical="center"/>
    </xf>
    <xf numFmtId="1" fontId="25" fillId="0" borderId="23" xfId="0" applyNumberFormat="1" applyFont="1" applyBorder="1" applyAlignment="1">
      <alignment horizontal="center"/>
    </xf>
    <xf numFmtId="164" fontId="23" fillId="0" borderId="23" xfId="3" applyFont="1" applyBorder="1" applyAlignment="1" applyProtection="1">
      <alignment horizontal="center" vertical="center"/>
    </xf>
    <xf numFmtId="164" fontId="23" fillId="0" borderId="32" xfId="3" applyFont="1" applyBorder="1" applyAlignment="1" applyProtection="1">
      <alignment horizontal="center" vertical="center"/>
    </xf>
    <xf numFmtId="164" fontId="14" fillId="5" borderId="23" xfId="3" applyFont="1" applyFill="1" applyBorder="1" applyAlignment="1" applyProtection="1">
      <alignment horizontal="center" vertical="center" wrapText="1"/>
    </xf>
    <xf numFmtId="164" fontId="14" fillId="5" borderId="32" xfId="3" applyFont="1" applyFill="1" applyBorder="1" applyAlignment="1" applyProtection="1">
      <alignment horizontal="center" vertical="center" wrapText="1"/>
    </xf>
    <xf numFmtId="164" fontId="29" fillId="0" borderId="40" xfId="3" applyFont="1" applyBorder="1" applyAlignment="1" applyProtection="1">
      <alignment horizontal="center" vertical="center"/>
    </xf>
    <xf numFmtId="164" fontId="29" fillId="0" borderId="41" xfId="3" applyFont="1" applyBorder="1" applyAlignment="1" applyProtection="1">
      <alignment horizontal="center" vertical="center"/>
    </xf>
    <xf numFmtId="49" fontId="18" fillId="0" borderId="1" xfId="3" applyNumberFormat="1" applyFont="1" applyBorder="1" applyAlignment="1" applyProtection="1">
      <alignment horizontal="center" vertical="center"/>
    </xf>
    <xf numFmtId="164" fontId="18" fillId="0" borderId="1" xfId="3" applyFont="1" applyBorder="1" applyAlignment="1" applyProtection="1">
      <alignment vertical="center" wrapText="1"/>
    </xf>
    <xf numFmtId="164" fontId="23" fillId="0" borderId="3" xfId="1" applyFont="1" applyBorder="1" applyAlignment="1">
      <alignment horizontal="center"/>
    </xf>
    <xf numFmtId="164" fontId="23" fillId="0" borderId="1" xfId="3" applyFont="1" applyBorder="1" applyAlignment="1" applyProtection="1">
      <alignment horizontal="center" vertical="center" wrapText="1"/>
    </xf>
    <xf numFmtId="164" fontId="18" fillId="0" borderId="14" xfId="3" applyFont="1" applyBorder="1" applyAlignment="1" applyProtection="1">
      <alignment vertical="center" wrapText="1"/>
    </xf>
    <xf numFmtId="49" fontId="18" fillId="0" borderId="14" xfId="3" applyNumberFormat="1" applyFont="1" applyBorder="1" applyAlignment="1" applyProtection="1">
      <alignment horizontal="center" vertical="center"/>
    </xf>
    <xf numFmtId="164" fontId="14" fillId="5" borderId="14" xfId="3" applyFont="1" applyFill="1" applyBorder="1" applyAlignment="1" applyProtection="1">
      <alignment horizontal="center" vertical="center" wrapText="1"/>
    </xf>
    <xf numFmtId="164" fontId="23" fillId="0" borderId="1" xfId="1" applyFont="1" applyBorder="1" applyAlignment="1">
      <alignment horizontal="center"/>
    </xf>
    <xf numFmtId="165" fontId="36" fillId="0" borderId="3" xfId="0" applyNumberFormat="1" applyFont="1" applyBorder="1" applyAlignment="1">
      <alignment horizontal="center" wrapText="1"/>
    </xf>
    <xf numFmtId="165" fontId="36" fillId="0" borderId="3" xfId="0" applyNumberFormat="1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164" fontId="18" fillId="0" borderId="11" xfId="3" applyFont="1" applyBorder="1" applyAlignment="1" applyProtection="1">
      <alignment vertical="center" wrapText="1"/>
    </xf>
    <xf numFmtId="164" fontId="18" fillId="0" borderId="10" xfId="3" applyFont="1" applyBorder="1" applyAlignment="1" applyProtection="1">
      <alignment vertical="center" wrapText="1"/>
    </xf>
    <xf numFmtId="0" fontId="23" fillId="0" borderId="44" xfId="0" applyFont="1" applyBorder="1" applyAlignment="1">
      <alignment vertical="center" wrapText="1"/>
    </xf>
    <xf numFmtId="0" fontId="23" fillId="0" borderId="45" xfId="0" applyFont="1" applyBorder="1" applyAlignment="1">
      <alignment vertical="center" wrapText="1"/>
    </xf>
    <xf numFmtId="0" fontId="23" fillId="0" borderId="46" xfId="0" applyFont="1" applyBorder="1" applyAlignment="1">
      <alignment horizontal="right" vertical="center" wrapText="1"/>
    </xf>
    <xf numFmtId="0" fontId="23" fillId="0" borderId="47" xfId="0" applyFont="1" applyBorder="1" applyAlignment="1">
      <alignment horizontal="right" vertical="center" wrapText="1"/>
    </xf>
    <xf numFmtId="165" fontId="29" fillId="0" borderId="0" xfId="3" applyNumberFormat="1" applyFont="1" applyBorder="1" applyAlignment="1" applyProtection="1">
      <alignment horizontal="center" vertical="center" wrapText="1"/>
    </xf>
    <xf numFmtId="0" fontId="25" fillId="0" borderId="44" xfId="0" applyFont="1" applyBorder="1" applyAlignment="1">
      <alignment vertical="center" wrapText="1"/>
    </xf>
    <xf numFmtId="0" fontId="25" fillId="0" borderId="45" xfId="0" applyFont="1" applyBorder="1" applyAlignment="1">
      <alignment vertical="center" wrapText="1"/>
    </xf>
    <xf numFmtId="166" fontId="29" fillId="0" borderId="0" xfId="3" applyNumberFormat="1" applyFont="1" applyBorder="1" applyAlignment="1" applyProtection="1">
      <alignment horizontal="center" vertical="center" wrapText="1"/>
    </xf>
    <xf numFmtId="0" fontId="25" fillId="0" borderId="46" xfId="0" applyFont="1" applyBorder="1" applyAlignment="1">
      <alignment horizontal="right" vertical="center" wrapText="1"/>
    </xf>
    <xf numFmtId="0" fontId="25" fillId="0" borderId="47" xfId="0" applyFont="1" applyBorder="1" applyAlignment="1">
      <alignment horizontal="right" vertical="center" wrapText="1"/>
    </xf>
    <xf numFmtId="49" fontId="18" fillId="0" borderId="0" xfId="3" applyNumberFormat="1" applyFont="1" applyBorder="1" applyAlignment="1" applyProtection="1">
      <alignment horizontal="center" vertical="center"/>
    </xf>
    <xf numFmtId="164" fontId="16" fillId="8" borderId="0" xfId="3" applyFont="1" applyFill="1" applyProtection="1"/>
    <xf numFmtId="164" fontId="23" fillId="0" borderId="5" xfId="3" applyFont="1" applyBorder="1" applyAlignment="1" applyProtection="1">
      <alignment horizontal="center" vertical="center"/>
    </xf>
    <xf numFmtId="164" fontId="23" fillId="0" borderId="5" xfId="1" applyFont="1" applyBorder="1" applyAlignment="1">
      <alignment horizontal="center"/>
    </xf>
    <xf numFmtId="165" fontId="33" fillId="0" borderId="13" xfId="0" applyNumberFormat="1" applyFont="1" applyBorder="1" applyAlignment="1">
      <alignment horizontal="center"/>
    </xf>
    <xf numFmtId="165" fontId="36" fillId="0" borderId="8" xfId="0" applyNumberFormat="1" applyFont="1" applyBorder="1" applyAlignment="1">
      <alignment horizontal="center"/>
    </xf>
    <xf numFmtId="0" fontId="23" fillId="0" borderId="50" xfId="0" applyFont="1" applyBorder="1" applyAlignment="1">
      <alignment vertical="center" wrapText="1"/>
    </xf>
    <xf numFmtId="0" fontId="23" fillId="0" borderId="51" xfId="0" applyFont="1" applyBorder="1" applyAlignment="1">
      <alignment vertical="center" wrapText="1"/>
    </xf>
    <xf numFmtId="0" fontId="25" fillId="0" borderId="51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0" fontId="38" fillId="0" borderId="51" xfId="0" applyFont="1" applyBorder="1" applyAlignment="1">
      <alignment vertical="center" wrapText="1"/>
    </xf>
    <xf numFmtId="164" fontId="22" fillId="5" borderId="4" xfId="3" applyFont="1" applyFill="1" applyBorder="1" applyAlignment="1" applyProtection="1">
      <alignment horizontal="center" vertical="center" wrapText="1"/>
    </xf>
    <xf numFmtId="164" fontId="27" fillId="0" borderId="0" xfId="3" applyFont="1" applyBorder="1" applyAlignment="1" applyProtection="1">
      <alignment vertical="center" wrapText="1"/>
    </xf>
    <xf numFmtId="164" fontId="23" fillId="4" borderId="1" xfId="3" applyFont="1" applyFill="1" applyBorder="1" applyAlignment="1" applyProtection="1">
      <alignment horizontal="center" vertical="center" wrapText="1"/>
    </xf>
    <xf numFmtId="164" fontId="23" fillId="4" borderId="1" xfId="3" applyFont="1" applyFill="1" applyBorder="1" applyAlignment="1" applyProtection="1">
      <alignment horizontal="center" vertical="center"/>
    </xf>
    <xf numFmtId="49" fontId="6" fillId="0" borderId="0" xfId="3" applyNumberFormat="1" applyFont="1" applyBorder="1" applyAlignment="1" applyProtection="1">
      <alignment horizontal="center" wrapText="1"/>
    </xf>
    <xf numFmtId="164" fontId="26" fillId="0" borderId="0" xfId="4" applyNumberFormat="1" applyFont="1" applyBorder="1" applyProtection="1"/>
    <xf numFmtId="164" fontId="15" fillId="0" borderId="0" xfId="6" applyNumberFormat="1" applyFont="1" applyBorder="1" applyProtection="1"/>
    <xf numFmtId="164" fontId="16" fillId="0" borderId="0" xfId="3" applyFont="1" applyBorder="1" applyProtection="1"/>
    <xf numFmtId="164" fontId="22" fillId="3" borderId="17" xfId="3" applyFont="1" applyFill="1" applyBorder="1" applyAlignment="1" applyProtection="1">
      <alignment horizontal="center" vertical="center" wrapText="1"/>
    </xf>
    <xf numFmtId="164" fontId="27" fillId="0" borderId="3" xfId="3" applyFont="1" applyBorder="1" applyAlignment="1" applyProtection="1">
      <alignment horizontal="center" wrapText="1"/>
    </xf>
    <xf numFmtId="164" fontId="23" fillId="0" borderId="6" xfId="3" applyFont="1" applyBorder="1" applyAlignment="1" applyProtection="1">
      <alignment horizontal="left" vertical="center" wrapText="1"/>
    </xf>
    <xf numFmtId="49" fontId="18" fillId="0" borderId="4" xfId="3" applyNumberFormat="1" applyFont="1" applyBorder="1" applyAlignment="1" applyProtection="1">
      <alignment horizontal="center" vertical="center"/>
    </xf>
    <xf numFmtId="167" fontId="22" fillId="3" borderId="4" xfId="3" applyNumberFormat="1" applyFont="1" applyFill="1" applyBorder="1" applyAlignment="1" applyProtection="1">
      <alignment horizontal="right" vertical="center"/>
    </xf>
    <xf numFmtId="164" fontId="29" fillId="8" borderId="9" xfId="3" applyFont="1" applyFill="1" applyBorder="1" applyAlignment="1" applyProtection="1">
      <alignment horizontal="center" vertical="center" wrapText="1"/>
    </xf>
    <xf numFmtId="164" fontId="29" fillId="8" borderId="1" xfId="3" applyFont="1" applyFill="1" applyBorder="1" applyAlignment="1" applyProtection="1">
      <alignment horizontal="center" vertical="center" wrapText="1"/>
    </xf>
    <xf numFmtId="166" fontId="29" fillId="9" borderId="1" xfId="3" applyNumberFormat="1" applyFont="1" applyFill="1" applyBorder="1" applyAlignment="1" applyProtection="1">
      <alignment horizontal="center" vertical="center" wrapText="1"/>
    </xf>
    <xf numFmtId="164" fontId="23" fillId="0" borderId="13" xfId="3" applyFont="1" applyBorder="1" applyAlignment="1" applyProtection="1">
      <alignment horizontal="left" vertical="center" wrapText="1"/>
    </xf>
    <xf numFmtId="164" fontId="22" fillId="5" borderId="1" xfId="3" applyFont="1" applyFill="1" applyBorder="1" applyAlignment="1" applyProtection="1">
      <alignment horizontal="center" vertical="center" wrapText="1"/>
    </xf>
    <xf numFmtId="167" fontId="22" fillId="3" borderId="1" xfId="3" applyNumberFormat="1" applyFont="1" applyFill="1" applyBorder="1" applyAlignment="1" applyProtection="1">
      <alignment horizontal="right" vertical="center"/>
    </xf>
    <xf numFmtId="168" fontId="29" fillId="0" borderId="6" xfId="3" applyNumberFormat="1" applyFont="1" applyBorder="1" applyAlignment="1" applyProtection="1">
      <alignment horizontal="center" vertical="center" wrapText="1"/>
    </xf>
    <xf numFmtId="164" fontId="29" fillId="8" borderId="2" xfId="3" applyFont="1" applyFill="1" applyBorder="1" applyAlignment="1" applyProtection="1">
      <alignment horizontal="center" vertical="center" wrapText="1"/>
    </xf>
    <xf numFmtId="168" fontId="29" fillId="0" borderId="13" xfId="3" applyNumberFormat="1" applyFont="1" applyBorder="1" applyAlignment="1" applyProtection="1">
      <alignment horizontal="center" vertical="center" wrapText="1"/>
    </xf>
    <xf numFmtId="49" fontId="14" fillId="0" borderId="0" xfId="3" applyNumberFormat="1" applyFont="1" applyAlignment="1" applyProtection="1">
      <alignment horizontal="center" wrapText="1"/>
    </xf>
    <xf numFmtId="164" fontId="27" fillId="0" borderId="0" xfId="3" applyFont="1" applyProtection="1"/>
    <xf numFmtId="164" fontId="22" fillId="3" borderId="1" xfId="3" applyFont="1" applyFill="1" applyBorder="1" applyAlignment="1" applyProtection="1">
      <alignment horizontal="center" vertical="center" wrapText="1"/>
    </xf>
    <xf numFmtId="164" fontId="22" fillId="4" borderId="1" xfId="3" applyFont="1" applyFill="1" applyBorder="1" applyAlignment="1" applyProtection="1">
      <alignment horizontal="center" vertical="center"/>
    </xf>
    <xf numFmtId="167" fontId="22" fillId="3" borderId="1" xfId="3" applyNumberFormat="1" applyFont="1" applyFill="1" applyBorder="1" applyProtection="1"/>
    <xf numFmtId="168" fontId="22" fillId="4" borderId="1" xfId="3" applyNumberFormat="1" applyFont="1" applyFill="1" applyBorder="1" applyAlignment="1" applyProtection="1">
      <alignment horizontal="center" vertical="center"/>
    </xf>
    <xf numFmtId="2" fontId="14" fillId="4" borderId="1" xfId="3" applyNumberFormat="1" applyFont="1" applyFill="1" applyBorder="1" applyAlignment="1" applyProtection="1">
      <alignment horizontal="center" vertical="center"/>
    </xf>
    <xf numFmtId="164" fontId="22" fillId="0" borderId="3" xfId="3" applyFont="1" applyBorder="1" applyAlignment="1" applyProtection="1">
      <alignment horizontal="center" vertical="top" wrapText="1"/>
    </xf>
    <xf numFmtId="168" fontId="12" fillId="8" borderId="8" xfId="3" applyNumberFormat="1" applyFont="1" applyFill="1" applyBorder="1" applyAlignment="1" applyProtection="1">
      <alignment horizontal="center" vertical="center" wrapText="1"/>
    </xf>
    <xf numFmtId="166" fontId="12" fillId="8" borderId="1" xfId="3" applyNumberFormat="1" applyFont="1" applyFill="1" applyBorder="1" applyAlignment="1" applyProtection="1">
      <alignment horizontal="center" vertical="center" wrapText="1"/>
    </xf>
    <xf numFmtId="167" fontId="14" fillId="14" borderId="0" xfId="3" applyNumberFormat="1" applyFont="1" applyFill="1" applyBorder="1" applyProtection="1"/>
    <xf numFmtId="164" fontId="14" fillId="15" borderId="0" xfId="3" applyFont="1" applyFill="1" applyBorder="1" applyAlignment="1" applyProtection="1">
      <alignment horizontal="center" vertical="center"/>
    </xf>
    <xf numFmtId="0" fontId="0" fillId="8" borderId="0" xfId="0" applyFill="1"/>
    <xf numFmtId="0" fontId="45" fillId="16" borderId="1" xfId="2" applyFont="1" applyFill="1" applyBorder="1"/>
    <xf numFmtId="164" fontId="16" fillId="17" borderId="1" xfId="3" applyFont="1" applyFill="1" applyBorder="1" applyAlignment="1" applyProtection="1">
      <alignment horizontal="center" vertical="center"/>
    </xf>
    <xf numFmtId="164" fontId="14" fillId="17" borderId="1" xfId="3" applyFont="1" applyFill="1" applyBorder="1" applyAlignment="1" applyProtection="1">
      <alignment horizontal="center" vertical="center"/>
    </xf>
    <xf numFmtId="167" fontId="16" fillId="18" borderId="1" xfId="3" applyNumberFormat="1" applyFont="1" applyFill="1" applyBorder="1" applyProtection="1"/>
    <xf numFmtId="0" fontId="44" fillId="12" borderId="1" xfId="0" applyFont="1" applyFill="1" applyBorder="1" applyAlignment="1">
      <alignment vertical="center"/>
    </xf>
    <xf numFmtId="0" fontId="44" fillId="12" borderId="1" xfId="0" applyFont="1" applyFill="1" applyBorder="1" applyAlignment="1">
      <alignment horizontal="center" vertical="center"/>
    </xf>
    <xf numFmtId="166" fontId="11" fillId="0" borderId="0" xfId="3" applyNumberFormat="1" applyFont="1" applyBorder="1" applyAlignment="1" applyProtection="1">
      <alignment horizontal="center" wrapText="1"/>
    </xf>
    <xf numFmtId="164" fontId="18" fillId="0" borderId="17" xfId="3" applyFont="1" applyBorder="1" applyAlignment="1" applyProtection="1">
      <alignment horizontal="left" vertical="center" wrapText="1"/>
    </xf>
    <xf numFmtId="164" fontId="18" fillId="0" borderId="4" xfId="3" applyFont="1" applyBorder="1" applyAlignment="1" applyProtection="1">
      <alignment horizontal="left" vertical="center" wrapText="1"/>
    </xf>
    <xf numFmtId="164" fontId="18" fillId="0" borderId="53" xfId="3" applyFont="1" applyBorder="1" applyAlignment="1" applyProtection="1">
      <alignment horizontal="left" vertical="center" wrapText="1"/>
    </xf>
    <xf numFmtId="164" fontId="16" fillId="18" borderId="54" xfId="3" applyFont="1" applyFill="1" applyBorder="1" applyAlignment="1" applyProtection="1">
      <alignment horizontal="center" vertical="center" wrapText="1"/>
    </xf>
    <xf numFmtId="167" fontId="16" fillId="18" borderId="55" xfId="3" applyNumberFormat="1" applyFont="1" applyFill="1" applyBorder="1" applyProtection="1"/>
    <xf numFmtId="164" fontId="39" fillId="17" borderId="54" xfId="3" applyFont="1" applyFill="1" applyBorder="1" applyAlignment="1" applyProtection="1">
      <alignment horizontal="center" vertical="center" wrapText="1"/>
    </xf>
    <xf numFmtId="164" fontId="16" fillId="17" borderId="55" xfId="3" applyFont="1" applyFill="1" applyBorder="1" applyAlignment="1" applyProtection="1">
      <alignment horizontal="center" vertical="center"/>
    </xf>
    <xf numFmtId="164" fontId="39" fillId="17" borderId="54" xfId="3" applyFont="1" applyFill="1" applyBorder="1" applyAlignment="1" applyProtection="1">
      <alignment horizontal="center" vertical="center"/>
    </xf>
    <xf numFmtId="164" fontId="18" fillId="0" borderId="2" xfId="3" applyFont="1" applyBorder="1" applyAlignment="1" applyProtection="1">
      <alignment vertical="center" wrapText="1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 wrapText="1"/>
    </xf>
    <xf numFmtId="0" fontId="25" fillId="0" borderId="54" xfId="0" applyFont="1" applyBorder="1"/>
    <xf numFmtId="0" fontId="25" fillId="0" borderId="56" xfId="0" applyFont="1" applyBorder="1"/>
    <xf numFmtId="0" fontId="25" fillId="0" borderId="55" xfId="0" applyFont="1" applyBorder="1"/>
    <xf numFmtId="1" fontId="25" fillId="0" borderId="0" xfId="0" applyNumberFormat="1" applyFont="1"/>
    <xf numFmtId="1" fontId="25" fillId="8" borderId="0" xfId="0" applyNumberFormat="1" applyFont="1" applyFill="1"/>
    <xf numFmtId="3" fontId="23" fillId="0" borderId="46" xfId="0" applyNumberFormat="1" applyFont="1" applyBorder="1" applyAlignment="1">
      <alignment horizontal="right" vertical="center" wrapText="1"/>
    </xf>
    <xf numFmtId="3" fontId="23" fillId="0" borderId="47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/>
    </xf>
    <xf numFmtId="164" fontId="16" fillId="12" borderId="1" xfId="3" applyFont="1" applyFill="1" applyBorder="1" applyAlignment="1" applyProtection="1">
      <alignment horizontal="center" vertical="center" wrapText="1"/>
    </xf>
    <xf numFmtId="164" fontId="16" fillId="12" borderId="11" xfId="3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164" fontId="17" fillId="0" borderId="1" xfId="3" applyFont="1" applyBorder="1" applyAlignment="1" applyProtection="1">
      <alignment horizontal="center" vertical="center"/>
    </xf>
    <xf numFmtId="164" fontId="17" fillId="0" borderId="11" xfId="3" applyFont="1" applyBorder="1" applyAlignment="1" applyProtection="1">
      <alignment horizontal="center" vertical="center"/>
    </xf>
    <xf numFmtId="164" fontId="22" fillId="0" borderId="8" xfId="3" applyFont="1" applyBorder="1" applyAlignment="1" applyProtection="1">
      <alignment horizontal="center" vertical="center"/>
    </xf>
    <xf numFmtId="164" fontId="22" fillId="0" borderId="6" xfId="3" applyFont="1" applyBorder="1" applyAlignment="1" applyProtection="1">
      <alignment horizontal="center" vertical="center"/>
    </xf>
    <xf numFmtId="164" fontId="22" fillId="0" borderId="3" xfId="3" applyFont="1" applyBorder="1" applyAlignment="1" applyProtection="1">
      <alignment horizontal="center" vertical="center" textRotation="90" wrapText="1"/>
    </xf>
    <xf numFmtId="164" fontId="22" fillId="0" borderId="4" xfId="3" applyFont="1" applyBorder="1" applyAlignment="1" applyProtection="1">
      <alignment horizontal="center" vertical="center" textRotation="90" wrapText="1"/>
    </xf>
    <xf numFmtId="164" fontId="22" fillId="5" borderId="3" xfId="3" applyFont="1" applyFill="1" applyBorder="1" applyAlignment="1" applyProtection="1">
      <alignment horizontal="center" vertical="center" wrapText="1"/>
    </xf>
    <xf numFmtId="164" fontId="22" fillId="5" borderId="4" xfId="3" applyFont="1" applyFill="1" applyBorder="1" applyAlignment="1" applyProtection="1">
      <alignment horizontal="center" vertical="center" wrapText="1"/>
    </xf>
    <xf numFmtId="166" fontId="13" fillId="0" borderId="6" xfId="3" applyNumberFormat="1" applyFont="1" applyBorder="1" applyAlignment="1" applyProtection="1">
      <alignment horizontal="center" wrapText="1"/>
    </xf>
    <xf numFmtId="166" fontId="13" fillId="0" borderId="16" xfId="3" applyNumberFormat="1" applyFont="1" applyBorder="1" applyAlignment="1" applyProtection="1">
      <alignment horizontal="center" wrapText="1"/>
    </xf>
    <xf numFmtId="0" fontId="25" fillId="0" borderId="0" xfId="0" applyFont="1"/>
    <xf numFmtId="164" fontId="19" fillId="0" borderId="3" xfId="5" applyFont="1" applyBorder="1" applyAlignment="1" applyProtection="1">
      <alignment horizontal="center" vertical="center" wrapText="1"/>
    </xf>
    <xf numFmtId="164" fontId="19" fillId="0" borderId="5" xfId="5" applyFont="1" applyBorder="1" applyAlignment="1" applyProtection="1">
      <alignment horizontal="center" vertical="center" wrapText="1"/>
    </xf>
    <xf numFmtId="164" fontId="14" fillId="0" borderId="1" xfId="3" applyFont="1" applyBorder="1" applyAlignment="1" applyProtection="1">
      <alignment horizontal="center" vertical="center" wrapText="1"/>
    </xf>
    <xf numFmtId="164" fontId="27" fillId="0" borderId="3" xfId="5" applyFont="1" applyBorder="1" applyAlignment="1" applyProtection="1">
      <alignment horizontal="center" vertical="center" wrapText="1"/>
    </xf>
    <xf numFmtId="164" fontId="27" fillId="0" borderId="5" xfId="5" applyFont="1" applyBorder="1" applyAlignment="1" applyProtection="1">
      <alignment horizontal="center" vertical="center" wrapText="1"/>
    </xf>
    <xf numFmtId="164" fontId="28" fillId="0" borderId="3" xfId="5" applyFont="1" applyBorder="1" applyAlignment="1" applyProtection="1">
      <alignment horizontal="center" vertical="center" wrapText="1"/>
    </xf>
    <xf numFmtId="164" fontId="28" fillId="0" borderId="5" xfId="5" applyFont="1" applyBorder="1" applyAlignment="1" applyProtection="1">
      <alignment horizontal="center" vertical="center" wrapText="1"/>
    </xf>
    <xf numFmtId="164" fontId="18" fillId="0" borderId="11" xfId="3" applyFont="1" applyBorder="1" applyAlignment="1" applyProtection="1">
      <alignment horizontal="center" vertical="center" wrapText="1"/>
    </xf>
    <xf numFmtId="164" fontId="18" fillId="0" borderId="10" xfId="3" applyFont="1" applyBorder="1" applyAlignment="1" applyProtection="1">
      <alignment horizontal="center" vertical="center" wrapText="1"/>
    </xf>
    <xf numFmtId="164" fontId="18" fillId="0" borderId="14" xfId="3" applyFont="1" applyBorder="1" applyAlignment="1" applyProtection="1">
      <alignment horizontal="center" vertical="center" wrapText="1"/>
    </xf>
    <xf numFmtId="164" fontId="40" fillId="2" borderId="0" xfId="3" applyFont="1" applyFill="1" applyAlignment="1" applyProtection="1">
      <alignment horizontal="center"/>
    </xf>
    <xf numFmtId="0" fontId="41" fillId="12" borderId="0" xfId="0" applyFont="1" applyFill="1" applyAlignment="1">
      <alignment horizontal="center" vertical="center"/>
    </xf>
    <xf numFmtId="0" fontId="35" fillId="12" borderId="0" xfId="0" applyFont="1" applyFill="1" applyAlignment="1">
      <alignment horizontal="center" vertical="center"/>
    </xf>
    <xf numFmtId="0" fontId="35" fillId="12" borderId="49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41" fillId="12" borderId="48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49" xfId="0" applyFill="1" applyBorder="1" applyAlignment="1">
      <alignment horizontal="center"/>
    </xf>
    <xf numFmtId="164" fontId="16" fillId="11" borderId="48" xfId="3" applyFont="1" applyFill="1" applyBorder="1" applyAlignment="1" applyProtection="1">
      <alignment horizontal="center" vertical="center" wrapText="1"/>
    </xf>
    <xf numFmtId="164" fontId="39" fillId="11" borderId="0" xfId="3" applyFont="1" applyFill="1" applyBorder="1" applyAlignment="1" applyProtection="1">
      <alignment horizontal="center" vertical="center" wrapText="1"/>
    </xf>
    <xf numFmtId="164" fontId="39" fillId="11" borderId="49" xfId="3" applyFont="1" applyFill="1" applyBorder="1" applyAlignment="1" applyProtection="1">
      <alignment horizontal="center" vertical="center" wrapText="1"/>
    </xf>
    <xf numFmtId="164" fontId="16" fillId="2" borderId="48" xfId="3" applyFont="1" applyFill="1" applyBorder="1" applyAlignment="1" applyProtection="1">
      <alignment horizontal="center" vertical="center" wrapText="1"/>
    </xf>
    <xf numFmtId="164" fontId="18" fillId="2" borderId="0" xfId="3" applyFont="1" applyFill="1" applyBorder="1" applyAlignment="1" applyProtection="1">
      <alignment horizontal="center" vertical="center" wrapText="1"/>
    </xf>
    <xf numFmtId="164" fontId="18" fillId="2" borderId="49" xfId="3" applyFont="1" applyFill="1" applyBorder="1" applyAlignment="1" applyProtection="1">
      <alignment horizontal="center" vertical="center" wrapText="1"/>
    </xf>
    <xf numFmtId="0" fontId="41" fillId="11" borderId="48" xfId="0" applyFont="1" applyFill="1" applyBorder="1" applyAlignment="1">
      <alignment horizontal="center"/>
    </xf>
    <xf numFmtId="0" fontId="42" fillId="11" borderId="0" xfId="0" applyFont="1" applyFill="1" applyAlignment="1">
      <alignment horizontal="center"/>
    </xf>
    <xf numFmtId="0" fontId="42" fillId="11" borderId="49" xfId="0" applyFont="1" applyFill="1" applyBorder="1" applyAlignment="1">
      <alignment horizontal="center"/>
    </xf>
    <xf numFmtId="0" fontId="41" fillId="2" borderId="48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49" xfId="0" applyFont="1" applyFill="1" applyBorder="1" applyAlignment="1">
      <alignment horizontal="center"/>
    </xf>
    <xf numFmtId="0" fontId="41" fillId="12" borderId="0" xfId="0" applyFont="1" applyFill="1" applyAlignment="1">
      <alignment horizontal="center"/>
    </xf>
    <xf numFmtId="164" fontId="16" fillId="13" borderId="48" xfId="3" applyFont="1" applyFill="1" applyBorder="1" applyAlignment="1" applyProtection="1">
      <alignment horizontal="center" vertical="center" wrapText="1"/>
    </xf>
    <xf numFmtId="164" fontId="16" fillId="13" borderId="0" xfId="3" applyFont="1" applyFill="1" applyBorder="1" applyAlignment="1" applyProtection="1">
      <alignment horizontal="center" vertical="center" wrapText="1"/>
    </xf>
    <xf numFmtId="164" fontId="16" fillId="13" borderId="49" xfId="3" applyFont="1" applyFill="1" applyBorder="1" applyAlignment="1" applyProtection="1">
      <alignment horizontal="center" vertical="center" wrapText="1"/>
    </xf>
    <xf numFmtId="164" fontId="22" fillId="0" borderId="1" xfId="3" applyFont="1" applyBorder="1" applyAlignment="1" applyProtection="1">
      <alignment horizontal="center" vertical="center"/>
    </xf>
    <xf numFmtId="164" fontId="22" fillId="0" borderId="11" xfId="3" applyFont="1" applyBorder="1" applyAlignment="1" applyProtection="1">
      <alignment horizontal="center" vertical="center"/>
    </xf>
    <xf numFmtId="164" fontId="22" fillId="0" borderId="8" xfId="3" applyFont="1" applyBorder="1" applyAlignment="1" applyProtection="1">
      <alignment horizontal="center" vertical="center" textRotation="90" wrapText="1"/>
    </xf>
    <xf numFmtId="164" fontId="22" fillId="0" borderId="6" xfId="3" applyFont="1" applyBorder="1" applyAlignment="1" applyProtection="1">
      <alignment horizontal="center" vertical="center" textRotation="90" wrapText="1"/>
    </xf>
    <xf numFmtId="164" fontId="18" fillId="0" borderId="22" xfId="3" applyFont="1" applyBorder="1" applyAlignment="1" applyProtection="1">
      <alignment horizontal="center" vertical="center" wrapText="1"/>
    </xf>
    <xf numFmtId="164" fontId="18" fillId="0" borderId="2" xfId="3" applyFont="1" applyBorder="1" applyAlignment="1" applyProtection="1">
      <alignment horizontal="center" vertical="center" wrapText="1"/>
    </xf>
    <xf numFmtId="164" fontId="18" fillId="0" borderId="31" xfId="3" applyFont="1" applyBorder="1" applyAlignment="1" applyProtection="1">
      <alignment horizontal="center" vertical="center" wrapText="1"/>
    </xf>
    <xf numFmtId="164" fontId="27" fillId="0" borderId="1" xfId="3" applyFont="1" applyBorder="1" applyAlignment="1" applyProtection="1">
      <alignment horizontal="center" vertical="center" wrapText="1"/>
    </xf>
    <xf numFmtId="164" fontId="18" fillId="0" borderId="4" xfId="3" applyFont="1" applyBorder="1" applyAlignment="1" applyProtection="1">
      <alignment horizontal="center" vertical="center" wrapText="1"/>
    </xf>
    <xf numFmtId="164" fontId="18" fillId="0" borderId="43" xfId="3" applyFont="1" applyBorder="1" applyAlignment="1" applyProtection="1">
      <alignment horizontal="center" vertical="center" wrapText="1"/>
    </xf>
    <xf numFmtId="164" fontId="18" fillId="0" borderId="17" xfId="3" applyFont="1" applyBorder="1" applyAlignment="1" applyProtection="1">
      <alignment horizontal="center" vertical="center" wrapText="1"/>
    </xf>
    <xf numFmtId="164" fontId="19" fillId="0" borderId="0" xfId="5" applyFont="1" applyBorder="1" applyAlignment="1" applyProtection="1">
      <alignment horizontal="center" vertical="center" wrapText="1"/>
    </xf>
    <xf numFmtId="164" fontId="27" fillId="0" borderId="0" xfId="5" applyFont="1" applyBorder="1" applyAlignment="1" applyProtection="1">
      <alignment horizontal="center" vertical="center" wrapText="1"/>
    </xf>
    <xf numFmtId="164" fontId="28" fillId="0" borderId="0" xfId="5" applyFont="1" applyBorder="1" applyAlignment="1" applyProtection="1">
      <alignment horizontal="center" vertical="center" wrapText="1"/>
    </xf>
    <xf numFmtId="166" fontId="13" fillId="0" borderId="52" xfId="3" applyNumberFormat="1" applyFont="1" applyBorder="1" applyAlignment="1" applyProtection="1">
      <alignment horizontal="center" wrapText="1"/>
    </xf>
    <xf numFmtId="166" fontId="13" fillId="0" borderId="0" xfId="3" applyNumberFormat="1" applyFont="1" applyBorder="1" applyAlignment="1" applyProtection="1">
      <alignment horizontal="center" wrapText="1"/>
    </xf>
    <xf numFmtId="164" fontId="22" fillId="0" borderId="3" xfId="3" applyFont="1" applyBorder="1" applyAlignment="1" applyProtection="1">
      <alignment horizontal="center" vertical="center"/>
    </xf>
    <xf numFmtId="164" fontId="22" fillId="0" borderId="4" xfId="3" applyFont="1" applyBorder="1" applyAlignment="1" applyProtection="1">
      <alignment horizontal="center" vertical="center"/>
    </xf>
    <xf numFmtId="164" fontId="22" fillId="0" borderId="17" xfId="3" applyFont="1" applyBorder="1" applyAlignment="1" applyProtection="1">
      <alignment horizontal="center" vertical="center"/>
    </xf>
    <xf numFmtId="164" fontId="18" fillId="0" borderId="23" xfId="3" applyFont="1" applyBorder="1" applyAlignment="1" applyProtection="1">
      <alignment horizontal="center" vertical="center" wrapText="1"/>
    </xf>
    <xf numFmtId="164" fontId="18" fillId="0" borderId="1" xfId="3" applyFont="1" applyBorder="1" applyAlignment="1" applyProtection="1">
      <alignment horizontal="center" vertical="center" wrapText="1"/>
    </xf>
    <xf numFmtId="164" fontId="18" fillId="0" borderId="32" xfId="3" applyFont="1" applyBorder="1" applyAlignment="1" applyProtection="1">
      <alignment horizontal="center" vertical="center" wrapText="1"/>
    </xf>
    <xf numFmtId="0" fontId="25" fillId="0" borderId="1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164" fontId="18" fillId="0" borderId="19" xfId="3" applyFont="1" applyBorder="1" applyAlignment="1" applyProtection="1">
      <alignment horizontal="center" vertical="center" wrapText="1"/>
    </xf>
    <xf numFmtId="164" fontId="18" fillId="0" borderId="28" xfId="3" applyFont="1" applyBorder="1" applyAlignment="1" applyProtection="1">
      <alignment horizontal="center" vertical="center" wrapText="1"/>
    </xf>
    <xf numFmtId="0" fontId="25" fillId="0" borderId="11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64" fontId="22" fillId="0" borderId="43" xfId="3" applyFont="1" applyBorder="1" applyAlignment="1" applyProtection="1">
      <alignment horizontal="center" vertical="center"/>
    </xf>
    <xf numFmtId="3" fontId="23" fillId="0" borderId="0" xfId="0" applyNumberFormat="1" applyFont="1"/>
    <xf numFmtId="3" fontId="22" fillId="3" borderId="1" xfId="3" applyNumberFormat="1" applyFont="1" applyFill="1" applyBorder="1" applyAlignment="1" applyProtection="1">
      <alignment horizontal="right" vertical="center"/>
    </xf>
    <xf numFmtId="3" fontId="22" fillId="3" borderId="14" xfId="3" applyNumberFormat="1" applyFont="1" applyFill="1" applyBorder="1" applyAlignment="1" applyProtection="1">
      <alignment horizontal="right" vertical="center"/>
    </xf>
    <xf numFmtId="164" fontId="23" fillId="0" borderId="4" xfId="3" applyFont="1" applyBorder="1" applyAlignment="1" applyProtection="1">
      <alignment horizontal="center" vertical="center"/>
    </xf>
    <xf numFmtId="164" fontId="43" fillId="0" borderId="18" xfId="1" applyFont="1" applyBorder="1" applyAlignment="1">
      <alignment horizontal="left"/>
    </xf>
    <xf numFmtId="49" fontId="18" fillId="0" borderId="23" xfId="3" applyNumberFormat="1" applyFont="1" applyBorder="1" applyAlignment="1" applyProtection="1">
      <alignment horizontal="center" vertical="center"/>
    </xf>
    <xf numFmtId="164" fontId="23" fillId="0" borderId="23" xfId="1" applyFont="1" applyBorder="1" applyAlignment="1">
      <alignment horizontal="center"/>
    </xf>
    <xf numFmtId="164" fontId="43" fillId="0" borderId="25" xfId="1" applyFont="1" applyBorder="1" applyAlignment="1">
      <alignment horizontal="left"/>
    </xf>
    <xf numFmtId="164" fontId="43" fillId="0" borderId="27" xfId="1" applyFont="1" applyBorder="1" applyAlignment="1">
      <alignment horizontal="left"/>
    </xf>
    <xf numFmtId="49" fontId="18" fillId="0" borderId="32" xfId="3" applyNumberFormat="1" applyFont="1" applyBorder="1" applyAlignment="1" applyProtection="1">
      <alignment horizontal="center" vertical="center"/>
    </xf>
    <xf numFmtId="164" fontId="43" fillId="0" borderId="59" xfId="1" applyFont="1" applyBorder="1" applyAlignment="1">
      <alignment horizontal="left"/>
    </xf>
    <xf numFmtId="49" fontId="18" fillId="0" borderId="11" xfId="3" applyNumberFormat="1" applyFont="1" applyBorder="1" applyAlignment="1" applyProtection="1">
      <alignment horizontal="center" vertical="center"/>
    </xf>
    <xf numFmtId="164" fontId="14" fillId="5" borderId="11" xfId="3" applyFont="1" applyFill="1" applyBorder="1" applyAlignment="1" applyProtection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" fontId="23" fillId="0" borderId="11" xfId="3" applyNumberFormat="1" applyFont="1" applyBorder="1" applyAlignment="1" applyProtection="1">
      <alignment horizontal="center" vertical="center"/>
    </xf>
    <xf numFmtId="164" fontId="23" fillId="0" borderId="11" xfId="3" applyFont="1" applyBorder="1" applyAlignment="1" applyProtection="1">
      <alignment horizontal="center" vertical="center"/>
    </xf>
    <xf numFmtId="3" fontId="14" fillId="3" borderId="60" xfId="3" applyNumberFormat="1" applyFont="1" applyFill="1" applyBorder="1" applyAlignment="1" applyProtection="1">
      <alignment horizontal="right" vertical="center"/>
    </xf>
    <xf numFmtId="0" fontId="25" fillId="0" borderId="11" xfId="0" applyFont="1" applyBorder="1" applyAlignment="1">
      <alignment horizontal="center" vertical="center" wrapText="1"/>
    </xf>
    <xf numFmtId="164" fontId="43" fillId="0" borderId="25" xfId="1" applyFont="1" applyBorder="1"/>
    <xf numFmtId="164" fontId="23" fillId="0" borderId="32" xfId="3" applyFont="1" applyBorder="1" applyAlignment="1" applyProtection="1">
      <alignment horizontal="center" vertical="center" wrapText="1"/>
    </xf>
    <xf numFmtId="0" fontId="0" fillId="0" borderId="2" xfId="0" applyBorder="1"/>
    <xf numFmtId="164" fontId="23" fillId="0" borderId="18" xfId="1" applyFont="1" applyBorder="1"/>
    <xf numFmtId="164" fontId="23" fillId="0" borderId="23" xfId="3" applyFont="1" applyBorder="1" applyAlignment="1" applyProtection="1">
      <alignment horizontal="center" vertical="center" wrapText="1"/>
    </xf>
    <xf numFmtId="164" fontId="23" fillId="0" borderId="25" xfId="1" applyFont="1" applyBorder="1"/>
    <xf numFmtId="164" fontId="16" fillId="6" borderId="0" xfId="3" applyFont="1" applyFill="1" applyBorder="1" applyAlignment="1" applyProtection="1">
      <alignment horizontal="center"/>
    </xf>
    <xf numFmtId="165" fontId="33" fillId="0" borderId="0" xfId="0" applyNumberFormat="1" applyFont="1" applyBorder="1" applyAlignment="1">
      <alignment horizontal="center"/>
    </xf>
    <xf numFmtId="164" fontId="40" fillId="8" borderId="0" xfId="3" applyFont="1" applyFill="1" applyAlignment="1" applyProtection="1"/>
    <xf numFmtId="164" fontId="14" fillId="8" borderId="0" xfId="3" applyFont="1" applyFill="1" applyBorder="1" applyAlignment="1" applyProtection="1">
      <alignment vertical="center"/>
    </xf>
    <xf numFmtId="164" fontId="46" fillId="12" borderId="0" xfId="3" applyFont="1" applyFill="1" applyBorder="1" applyAlignment="1" applyProtection="1">
      <alignment horizontal="center" vertical="center"/>
    </xf>
    <xf numFmtId="164" fontId="46" fillId="19" borderId="0" xfId="3" applyFont="1" applyFill="1" applyBorder="1" applyAlignment="1" applyProtection="1">
      <alignment horizontal="center" vertical="center"/>
    </xf>
    <xf numFmtId="164" fontId="46" fillId="12" borderId="48" xfId="3" applyFont="1" applyFill="1" applyBorder="1" applyAlignment="1" applyProtection="1">
      <alignment horizontal="center" vertical="center" wrapText="1"/>
    </xf>
    <xf numFmtId="164" fontId="46" fillId="12" borderId="0" xfId="3" applyFont="1" applyFill="1" applyBorder="1" applyAlignment="1" applyProtection="1">
      <alignment horizontal="center" vertical="center" wrapText="1"/>
    </xf>
    <xf numFmtId="164" fontId="46" fillId="12" borderId="61" xfId="3" applyFont="1" applyFill="1" applyBorder="1" applyAlignment="1" applyProtection="1">
      <alignment horizontal="center" vertical="center" wrapText="1"/>
    </xf>
    <xf numFmtId="0" fontId="25" fillId="0" borderId="25" xfId="0" applyFont="1" applyBorder="1"/>
    <xf numFmtId="164" fontId="23" fillId="0" borderId="27" xfId="1" applyFont="1" applyFill="1" applyBorder="1"/>
    <xf numFmtId="0" fontId="25" fillId="0" borderId="32" xfId="0" applyFont="1" applyBorder="1" applyAlignment="1">
      <alignment horizontal="center"/>
    </xf>
  </cellXfs>
  <cellStyles count="7">
    <cellStyle name="Excel Built-in Hyperlink" xfId="4" xr:uid="{BBBA6253-D428-4845-A4DC-B27AA92CAB55}"/>
    <cellStyle name="Excel Built-in Normal" xfId="1" xr:uid="{61703D60-4034-4FE3-8D30-2EF5C3C0BA76}"/>
    <cellStyle name="Гиперссылка" xfId="2" builtinId="8"/>
    <cellStyle name="Гиперссылка 2 2" xfId="6" xr:uid="{4708D3AF-06F9-4736-AB80-30CCC0780C63}"/>
    <cellStyle name="Обычный" xfId="0" builtinId="0"/>
    <cellStyle name="Обычный 2" xfId="3" xr:uid="{7251F050-85FD-4836-9769-B3796F2606F2}"/>
    <cellStyle name="Обычный 3 2" xfId="5" xr:uid="{BE1578AF-3E80-4829-A90B-E5C201C54822}"/>
  </cellStyles>
  <dxfs count="0"/>
  <tableStyles count="0" defaultTableStyle="TableStyleMedium2" defaultPivotStyle="PivotStyleLight16"/>
  <colors>
    <mruColors>
      <color rgb="FFC9C9FF"/>
      <color rgb="FFE1E1FF"/>
      <color rgb="FFD5FFFF"/>
      <color rgb="FFB3FFFF"/>
      <color rgb="FFCCCCFF"/>
      <color rgb="FF9999FF"/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4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104775</xdr:rowOff>
    </xdr:from>
    <xdr:to>
      <xdr:col>1</xdr:col>
      <xdr:colOff>2218702</xdr:colOff>
      <xdr:row>3</xdr:row>
      <xdr:rowOff>295275</xdr:rowOff>
    </xdr:to>
    <xdr:pic>
      <xdr:nvPicPr>
        <xdr:cNvPr id="6" name="Рисунок 5" descr="Лого copy">
          <a:extLst>
            <a:ext uri="{FF2B5EF4-FFF2-40B4-BE49-F238E27FC236}">
              <a16:creationId xmlns:a16="http://schemas.microsoft.com/office/drawing/2014/main" id="{42B8EFBB-1117-BA15-DFAB-D5B61A5B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60" t="20866" r="-514" b="15433"/>
        <a:stretch>
          <a:fillRect/>
        </a:stretch>
      </xdr:blipFill>
      <xdr:spPr bwMode="auto">
        <a:xfrm>
          <a:off x="66674" y="104775"/>
          <a:ext cx="276162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6</xdr:row>
      <xdr:rowOff>47626</xdr:rowOff>
    </xdr:from>
    <xdr:to>
      <xdr:col>2</xdr:col>
      <xdr:colOff>904875</xdr:colOff>
      <xdr:row>7</xdr:row>
      <xdr:rowOff>408193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2D0C415-914A-4576-0B18-C3D1C6CE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2181226"/>
          <a:ext cx="771526" cy="9034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29</xdr:row>
      <xdr:rowOff>66675</xdr:rowOff>
    </xdr:from>
    <xdr:to>
      <xdr:col>2</xdr:col>
      <xdr:colOff>1583660</xdr:colOff>
      <xdr:row>35</xdr:row>
      <xdr:rowOff>180975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C2465EC-6428-FC6A-1405-C5930A0D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4" y="7124700"/>
          <a:ext cx="1507461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20</xdr:row>
      <xdr:rowOff>133350</xdr:rowOff>
    </xdr:from>
    <xdr:to>
      <xdr:col>2</xdr:col>
      <xdr:colOff>1485900</xdr:colOff>
      <xdr:row>29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EFA040C-477E-AAE1-D8AF-6F0AAB00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372100"/>
          <a:ext cx="1390650" cy="1905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9</xdr:row>
      <xdr:rowOff>66674</xdr:rowOff>
    </xdr:from>
    <xdr:to>
      <xdr:col>2</xdr:col>
      <xdr:colOff>1557901</xdr:colOff>
      <xdr:row>17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0128517-ACAE-C500-E76B-30884036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105149"/>
          <a:ext cx="1500751" cy="1733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8</xdr:row>
      <xdr:rowOff>266699</xdr:rowOff>
    </xdr:from>
    <xdr:to>
      <xdr:col>2</xdr:col>
      <xdr:colOff>1375305</xdr:colOff>
      <xdr:row>13</xdr:row>
      <xdr:rowOff>19049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94B7261-13FE-502D-EC2E-F369B467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1" y="2886074"/>
          <a:ext cx="1318154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8</xdr:row>
      <xdr:rowOff>19051</xdr:rowOff>
    </xdr:from>
    <xdr:to>
      <xdr:col>2</xdr:col>
      <xdr:colOff>1181100</xdr:colOff>
      <xdr:row>15</xdr:row>
      <xdr:rowOff>191145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B07C16A-1386-E164-E849-F186C99E8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838451"/>
          <a:ext cx="1171575" cy="15722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171450</xdr:colOff>
      <xdr:row>16</xdr:row>
      <xdr:rowOff>85725</xdr:rowOff>
    </xdr:from>
    <xdr:to>
      <xdr:col>2</xdr:col>
      <xdr:colOff>1019175</xdr:colOff>
      <xdr:row>29</xdr:row>
      <xdr:rowOff>79375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46BF9F1-9A16-7E40-3684-3F95B969A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505325"/>
          <a:ext cx="847725" cy="259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200024</xdr:colOff>
      <xdr:row>30</xdr:row>
      <xdr:rowOff>19050</xdr:rowOff>
    </xdr:from>
    <xdr:to>
      <xdr:col>2</xdr:col>
      <xdr:colOff>942975</xdr:colOff>
      <xdr:row>34</xdr:row>
      <xdr:rowOff>306707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CF4F0D1-7F88-1131-2FDE-FBA9646C4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239000"/>
          <a:ext cx="742951" cy="1697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59</xdr:row>
      <xdr:rowOff>161925</xdr:rowOff>
    </xdr:from>
    <xdr:to>
      <xdr:col>2</xdr:col>
      <xdr:colOff>1295400</xdr:colOff>
      <xdr:row>70</xdr:row>
      <xdr:rowOff>9364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F261ABA-9FAF-60E7-28C2-E4AA116C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49" y="11534775"/>
          <a:ext cx="1219201" cy="17333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</xdr:colOff>
      <xdr:row>45</xdr:row>
      <xdr:rowOff>152400</xdr:rowOff>
    </xdr:from>
    <xdr:to>
      <xdr:col>2</xdr:col>
      <xdr:colOff>1297412</xdr:colOff>
      <xdr:row>53</xdr:row>
      <xdr:rowOff>76200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70AF353-B126-7537-ED0A-09523ECD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124950"/>
          <a:ext cx="1249787" cy="1295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38101</xdr:colOff>
      <xdr:row>29</xdr:row>
      <xdr:rowOff>85725</xdr:rowOff>
    </xdr:from>
    <xdr:to>
      <xdr:col>2</xdr:col>
      <xdr:colOff>1276001</xdr:colOff>
      <xdr:row>36</xdr:row>
      <xdr:rowOff>76200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B8CDBD4-A599-3289-2CBD-F70904A13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1" y="6315075"/>
          <a:ext cx="1237900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</xdr:colOff>
      <xdr:row>10</xdr:row>
      <xdr:rowOff>38100</xdr:rowOff>
    </xdr:from>
    <xdr:to>
      <xdr:col>2</xdr:col>
      <xdr:colOff>1312281</xdr:colOff>
      <xdr:row>22</xdr:row>
      <xdr:rowOff>28575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6082E58-35DA-F918-C0E7-7002904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009900"/>
          <a:ext cx="1255131" cy="204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231778</xdr:colOff>
      <xdr:row>10</xdr:row>
      <xdr:rowOff>38101</xdr:rowOff>
    </xdr:from>
    <xdr:to>
      <xdr:col>2</xdr:col>
      <xdr:colOff>838200</xdr:colOff>
      <xdr:row>13</xdr:row>
      <xdr:rowOff>186936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0EA9630-9100-4B3B-8372-EC343D44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828" y="4743451"/>
          <a:ext cx="606422" cy="83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226486</xdr:colOff>
      <xdr:row>14</xdr:row>
      <xdr:rowOff>84667</xdr:rowOff>
    </xdr:from>
    <xdr:to>
      <xdr:col>2</xdr:col>
      <xdr:colOff>861382</xdr:colOff>
      <xdr:row>17</xdr:row>
      <xdr:rowOff>180976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A082FBC-1B67-4FE6-83A2-B192778C6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536" y="5704417"/>
          <a:ext cx="634896" cy="810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285752</xdr:colOff>
      <xdr:row>8</xdr:row>
      <xdr:rowOff>27520</xdr:rowOff>
    </xdr:from>
    <xdr:to>
      <xdr:col>2</xdr:col>
      <xdr:colOff>809625</xdr:colOff>
      <xdr:row>8</xdr:row>
      <xdr:rowOff>901236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EFFAE00-5C1B-4DF7-87A3-A0411102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2" y="2237320"/>
          <a:ext cx="523873" cy="873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248711</xdr:colOff>
      <xdr:row>9</xdr:row>
      <xdr:rowOff>55297</xdr:rowOff>
    </xdr:from>
    <xdr:to>
      <xdr:col>2</xdr:col>
      <xdr:colOff>828675</xdr:colOff>
      <xdr:row>10</xdr:row>
      <xdr:rowOff>4014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87433F3-C3D3-47F7-9E2D-9F125EE0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761" y="3408097"/>
          <a:ext cx="579964" cy="91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argazcom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rgazcom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sargazcom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rgazcom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argazco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sargazco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sargaz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4477-18A5-42A6-B296-6155E02F7F8F}">
  <sheetPr>
    <tabColor rgb="FFFF0000"/>
  </sheetPr>
  <dimension ref="A1:G21"/>
  <sheetViews>
    <sheetView workbookViewId="0">
      <selection activeCell="F12" sqref="F12"/>
    </sheetView>
  </sheetViews>
  <sheetFormatPr defaultRowHeight="15" x14ac:dyDescent="0.25"/>
  <cols>
    <col min="2" max="2" width="38" customWidth="1"/>
    <col min="3" max="3" width="24.140625" customWidth="1"/>
    <col min="4" max="4" width="26.140625" customWidth="1"/>
    <col min="5" max="5" width="17.42578125" customWidth="1"/>
    <col min="6" max="6" width="26.85546875" customWidth="1"/>
  </cols>
  <sheetData>
    <row r="1" spans="1:7" x14ac:dyDescent="0.25">
      <c r="C1" s="254" t="s">
        <v>339</v>
      </c>
      <c r="D1" s="255"/>
      <c r="E1" s="255"/>
      <c r="F1" s="255"/>
    </row>
    <row r="2" spans="1:7" x14ac:dyDescent="0.25">
      <c r="C2" s="255"/>
      <c r="D2" s="255"/>
      <c r="E2" s="255"/>
      <c r="F2" s="255"/>
    </row>
    <row r="3" spans="1:7" ht="11.25" customHeight="1" x14ac:dyDescent="0.25">
      <c r="C3" s="255"/>
      <c r="D3" s="255"/>
      <c r="E3" s="255"/>
      <c r="F3" s="255"/>
    </row>
    <row r="4" spans="1:7" ht="84" customHeight="1" x14ac:dyDescent="0.25">
      <c r="C4" s="253" t="s">
        <v>340</v>
      </c>
      <c r="D4" s="253"/>
      <c r="E4" s="253"/>
      <c r="F4" s="253"/>
    </row>
    <row r="6" spans="1:7" x14ac:dyDescent="0.25">
      <c r="A6" s="34"/>
      <c r="B6" s="34"/>
      <c r="C6" s="34"/>
      <c r="D6" s="34"/>
      <c r="E6" s="34"/>
    </row>
    <row r="7" spans="1:7" x14ac:dyDescent="0.25">
      <c r="A7" s="34"/>
      <c r="B7" s="34"/>
      <c r="C7" s="34"/>
      <c r="D7" s="34"/>
      <c r="E7" s="34"/>
    </row>
    <row r="8" spans="1:7" x14ac:dyDescent="0.25">
      <c r="A8" s="34"/>
      <c r="B8" s="34"/>
      <c r="C8" s="34"/>
      <c r="D8" s="34"/>
      <c r="E8" s="34"/>
    </row>
    <row r="9" spans="1:7" x14ac:dyDescent="0.25">
      <c r="A9" s="34"/>
      <c r="B9" s="34"/>
      <c r="C9" s="251" t="s">
        <v>337</v>
      </c>
      <c r="D9" s="251"/>
      <c r="E9" s="251"/>
      <c r="F9" s="251"/>
    </row>
    <row r="10" spans="1:7" ht="15.75" thickBot="1" x14ac:dyDescent="0.3">
      <c r="A10" s="34"/>
      <c r="B10" s="34"/>
      <c r="C10" s="252"/>
      <c r="D10" s="252"/>
      <c r="E10" s="252"/>
      <c r="F10" s="252"/>
    </row>
    <row r="11" spans="1:7" ht="30.75" customHeight="1" x14ac:dyDescent="0.25">
      <c r="A11" s="34"/>
      <c r="B11" s="34"/>
      <c r="C11" s="235" t="s">
        <v>3</v>
      </c>
      <c r="D11" s="237" t="s">
        <v>4</v>
      </c>
      <c r="E11" s="239" t="s">
        <v>5</v>
      </c>
      <c r="F11" s="239" t="s">
        <v>65</v>
      </c>
    </row>
    <row r="12" spans="1:7" ht="39.75" customHeight="1" thickBot="1" x14ac:dyDescent="0.35">
      <c r="A12" s="34"/>
      <c r="B12" s="34"/>
      <c r="C12" s="236">
        <f>SUM(C15:C21)</f>
        <v>0</v>
      </c>
      <c r="D12" s="238">
        <f>SUM(D15:D21)</f>
        <v>0</v>
      </c>
      <c r="E12" s="238">
        <f>SUM(E15:E21)</f>
        <v>0</v>
      </c>
      <c r="F12" s="238">
        <f>SUM(F15:F21)</f>
        <v>0</v>
      </c>
    </row>
    <row r="13" spans="1:7" ht="15.75" x14ac:dyDescent="0.25">
      <c r="A13" s="34"/>
      <c r="B13" s="57"/>
      <c r="C13" s="222"/>
      <c r="D13" s="223"/>
      <c r="E13" s="223"/>
      <c r="F13" s="223"/>
      <c r="G13" s="224"/>
    </row>
    <row r="14" spans="1:7" ht="41.25" customHeight="1" x14ac:dyDescent="0.25">
      <c r="A14" s="34"/>
      <c r="B14" s="229" t="s">
        <v>326</v>
      </c>
      <c r="C14" s="230" t="s">
        <v>327</v>
      </c>
      <c r="D14" s="230" t="s">
        <v>328</v>
      </c>
      <c r="E14" s="230" t="s">
        <v>329</v>
      </c>
      <c r="F14" s="230" t="s">
        <v>65</v>
      </c>
    </row>
    <row r="15" spans="1:7" ht="20.25" customHeight="1" x14ac:dyDescent="0.3">
      <c r="A15" s="34"/>
      <c r="B15" s="225" t="s">
        <v>330</v>
      </c>
      <c r="C15" s="228">
        <f>'Бытовые системы'!M5</f>
        <v>0</v>
      </c>
      <c r="D15" s="227">
        <f>'Бытовые системы'!N5</f>
        <v>0</v>
      </c>
      <c r="E15" s="227">
        <f>'Бытовые системы'!O5</f>
        <v>0</v>
      </c>
      <c r="F15" s="226">
        <f>'Бытовые системы'!P5</f>
        <v>0</v>
      </c>
    </row>
    <row r="16" spans="1:7" ht="20.25" customHeight="1" x14ac:dyDescent="0.3">
      <c r="A16" s="34"/>
      <c r="B16" s="225" t="s">
        <v>331</v>
      </c>
      <c r="C16" s="228">
        <f>'Промышленные системы'!M5</f>
        <v>0</v>
      </c>
      <c r="D16" s="227">
        <f>'Промышленные системы'!N5</f>
        <v>0</v>
      </c>
      <c r="E16" s="227">
        <f>'Промышленные системы'!O5</f>
        <v>0</v>
      </c>
      <c r="F16" s="226">
        <f>'Промышленные системы'!P5</f>
        <v>0</v>
      </c>
    </row>
    <row r="17" spans="1:6" ht="20.25" customHeight="1" x14ac:dyDescent="0.3">
      <c r="A17" s="34"/>
      <c r="B17" s="225" t="s">
        <v>333</v>
      </c>
      <c r="C17" s="228">
        <f>КТЗ!M5</f>
        <v>0</v>
      </c>
      <c r="D17" s="227">
        <f>КТЗ!N5</f>
        <v>0</v>
      </c>
      <c r="E17" s="227">
        <f>КТЗ!O5</f>
        <v>0</v>
      </c>
      <c r="F17" s="226">
        <f>КТЗ!P5</f>
        <v>0</v>
      </c>
    </row>
    <row r="18" spans="1:6" ht="20.25" customHeight="1" x14ac:dyDescent="0.3">
      <c r="A18" s="34"/>
      <c r="B18" s="225" t="s">
        <v>332</v>
      </c>
      <c r="C18" s="228">
        <f>ИСМ!M5</f>
        <v>0</v>
      </c>
      <c r="D18" s="227">
        <f>ИСМ!N5</f>
        <v>0</v>
      </c>
      <c r="E18" s="227">
        <f>ИСМ!O5</f>
        <v>0</v>
      </c>
      <c r="F18" s="226">
        <f>ИСМ!P5</f>
        <v>0</v>
      </c>
    </row>
    <row r="19" spans="1:6" ht="20.25" customHeight="1" x14ac:dyDescent="0.3">
      <c r="A19" s="34"/>
      <c r="B19" s="225" t="s">
        <v>334</v>
      </c>
      <c r="C19" s="228">
        <f>'ИС-сгон, под приварку'!M5</f>
        <v>0</v>
      </c>
      <c r="D19" s="227">
        <f>'ИС-сгон, под приварку'!N5</f>
        <v>0</v>
      </c>
      <c r="E19" s="227">
        <f>'ИС-сгон, под приварку'!O5</f>
        <v>0</v>
      </c>
      <c r="F19" s="226">
        <f>'ИС-сгон, под приварку'!P5</f>
        <v>0</v>
      </c>
    </row>
    <row r="20" spans="1:6" ht="20.25" customHeight="1" x14ac:dyDescent="0.3">
      <c r="A20" s="34"/>
      <c r="B20" s="225" t="s">
        <v>335</v>
      </c>
      <c r="C20" s="228">
        <f>ИФС!M5</f>
        <v>0</v>
      </c>
      <c r="D20" s="227">
        <f>ИФС!N5</f>
        <v>0</v>
      </c>
      <c r="E20" s="227">
        <f>ИФС!O5</f>
        <v>0</v>
      </c>
      <c r="F20" s="226">
        <f>ИФС!P5</f>
        <v>0</v>
      </c>
    </row>
    <row r="21" spans="1:6" ht="20.25" customHeight="1" x14ac:dyDescent="0.3">
      <c r="A21" s="34"/>
      <c r="B21" s="225" t="s">
        <v>336</v>
      </c>
      <c r="C21" s="228">
        <f>'Фильтр, ДИПД'!L5</f>
        <v>0</v>
      </c>
      <c r="D21" s="227">
        <f>'Фильтр, ДИПД'!M5</f>
        <v>0</v>
      </c>
      <c r="E21" s="227">
        <f>'Фильтр, ДИПД'!N5</f>
        <v>0</v>
      </c>
      <c r="F21" s="226">
        <f>'Фильтр, ДИПД'!O5</f>
        <v>0</v>
      </c>
    </row>
  </sheetData>
  <mergeCells count="3">
    <mergeCell ref="C9:F10"/>
    <mergeCell ref="C4:F4"/>
    <mergeCell ref="C1:F3"/>
  </mergeCells>
  <hyperlinks>
    <hyperlink ref="B15" location="'Бытовые системы'!A1" display="Бытовые системы" xr:uid="{97332E26-8052-46A9-BAF4-EF2EA3E017BA}"/>
    <hyperlink ref="B16" location="'Промышленные системы'!A1" display="Промышленные системы" xr:uid="{295617EB-FC9B-4388-9742-2D188157A376}"/>
    <hyperlink ref="B17" location="КТЗ!A1" display="КТЗ" xr:uid="{D600A66B-EE3C-4AFB-BDAE-D7D7F2426044}"/>
    <hyperlink ref="B18" location="ИСМ!A1" display="ИСМ" xr:uid="{DC96B8C7-63A8-4610-8488-71D6B3CE9E6C}"/>
    <hyperlink ref="B19" location="'ИС-сгон, под приварку'!A1" display="ИС-сгон, под приварку" xr:uid="{52BA4D36-A591-4E87-90BC-46D44F195145}"/>
    <hyperlink ref="B20" location="ИФС!A1" display="ИФС" xr:uid="{CFB8A77E-8DAF-48BA-94FD-C8DB9999918B}"/>
    <hyperlink ref="B21" location="'Фильтр, ДИПД'!A1" display="Фильтр, ДИПД" xr:uid="{028CBD35-AAB4-4571-AD2F-78008148A5A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08DD-CC86-4334-90AA-BA8198D0FB9B}">
  <sheetPr>
    <tabColor theme="4" tint="0.79998168889431442"/>
  </sheetPr>
  <dimension ref="A1:W44"/>
  <sheetViews>
    <sheetView topLeftCell="A10" zoomScaleNormal="100" workbookViewId="0">
      <selection activeCell="H44" sqref="H44"/>
    </sheetView>
  </sheetViews>
  <sheetFormatPr defaultRowHeight="15" x14ac:dyDescent="0.25"/>
  <cols>
    <col min="1" max="1" width="9.42578125" customWidth="1"/>
    <col min="2" max="2" width="10.85546875" customWidth="1"/>
    <col min="3" max="3" width="15.28515625" customWidth="1"/>
    <col min="4" max="4" width="74" customWidth="1"/>
    <col min="13" max="13" width="16.140625" customWidth="1"/>
    <col min="14" max="14" width="15.140625" customWidth="1"/>
    <col min="15" max="15" width="13.85546875" customWidth="1"/>
    <col min="16" max="16" width="17.7109375" customWidth="1"/>
    <col min="17" max="18" width="9.140625" hidden="1" customWidth="1"/>
    <col min="19" max="19" width="0.140625" hidden="1" customWidth="1"/>
    <col min="20" max="20" width="9.140625" hidden="1" customWidth="1"/>
    <col min="21" max="21" width="6.7109375" hidden="1" customWidth="1"/>
    <col min="22" max="23" width="0.140625" hidden="1" customWidth="1"/>
  </cols>
  <sheetData>
    <row r="1" spans="1:23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28.5" customHeight="1" x14ac:dyDescent="0.25">
      <c r="A2" s="2"/>
      <c r="B2" s="2"/>
      <c r="C2" s="2"/>
      <c r="D2" s="35"/>
      <c r="E2" s="18"/>
      <c r="F2" s="3"/>
      <c r="G2" s="3"/>
      <c r="H2" s="3"/>
      <c r="I2" s="3"/>
      <c r="J2" s="267" t="s">
        <v>0</v>
      </c>
      <c r="K2" s="267"/>
      <c r="L2" s="268"/>
      <c r="M2" s="269" t="s">
        <v>1</v>
      </c>
      <c r="N2" s="269"/>
      <c r="O2" s="269"/>
      <c r="P2" s="269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0"/>
      <c r="F3" s="6"/>
      <c r="G3" s="3"/>
      <c r="H3" s="3"/>
      <c r="I3" s="3"/>
      <c r="J3" s="270" t="s">
        <v>2</v>
      </c>
      <c r="K3" s="270"/>
      <c r="L3" s="271"/>
      <c r="M3" s="269"/>
      <c r="N3" s="269"/>
      <c r="O3" s="269"/>
      <c r="P3" s="269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18"/>
      <c r="F4" s="3"/>
      <c r="G4" s="3"/>
      <c r="H4" s="3"/>
      <c r="I4" s="3"/>
      <c r="J4" s="272"/>
      <c r="K4" s="272"/>
      <c r="L4" s="273"/>
      <c r="M4" s="83" t="s">
        <v>3</v>
      </c>
      <c r="N4" s="84" t="s">
        <v>4</v>
      </c>
      <c r="O4" s="85" t="s">
        <v>5</v>
      </c>
      <c r="P4" s="85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64">
        <f>1-(J4*0.01)</f>
        <v>1</v>
      </c>
      <c r="L5" s="265"/>
      <c r="M5" s="86">
        <f>SUM(J10:J43)</f>
        <v>0</v>
      </c>
      <c r="N5" s="87">
        <f>SUM(W10:W43)</f>
        <v>0</v>
      </c>
      <c r="O5" s="87">
        <f>SUM(V10:V43)</f>
        <v>0</v>
      </c>
      <c r="P5" s="87">
        <f>SUM(U10:U43)</f>
        <v>0</v>
      </c>
      <c r="Q5" s="2"/>
      <c r="R5" s="2"/>
      <c r="S5" s="2"/>
      <c r="T5" s="2"/>
      <c r="U5" s="2"/>
      <c r="V5" s="2"/>
    </row>
    <row r="6" spans="1:23" ht="15.75" customHeight="1" x14ac:dyDescent="0.3">
      <c r="A6" s="2"/>
      <c r="B6" s="2"/>
      <c r="C6" s="2"/>
      <c r="D6" s="8" t="s">
        <v>161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42.75" customHeight="1" thickBot="1" x14ac:dyDescent="0.3">
      <c r="A7" s="2"/>
      <c r="B7" s="256" t="s">
        <v>7</v>
      </c>
      <c r="C7" s="256" t="s">
        <v>132</v>
      </c>
      <c r="D7" s="258" t="s">
        <v>8</v>
      </c>
      <c r="E7" s="260" t="s">
        <v>9</v>
      </c>
      <c r="F7" s="262" t="s">
        <v>10</v>
      </c>
      <c r="G7" s="25" t="s">
        <v>30</v>
      </c>
      <c r="H7" s="25" t="s">
        <v>31</v>
      </c>
      <c r="I7" s="26" t="s">
        <v>33</v>
      </c>
      <c r="J7" s="28" t="s">
        <v>11</v>
      </c>
      <c r="K7" s="2"/>
      <c r="L7" s="2"/>
      <c r="M7" s="34"/>
      <c r="N7" s="34"/>
      <c r="O7" s="34"/>
      <c r="Q7" s="38" t="s">
        <v>13</v>
      </c>
      <c r="R7" s="38" t="s">
        <v>14</v>
      </c>
      <c r="S7" s="39" t="s">
        <v>15</v>
      </c>
      <c r="T7" s="40" t="s">
        <v>16</v>
      </c>
      <c r="U7" s="71" t="s">
        <v>17</v>
      </c>
      <c r="V7" s="39" t="s">
        <v>18</v>
      </c>
      <c r="W7" s="39" t="s">
        <v>19</v>
      </c>
    </row>
    <row r="8" spans="1:23" ht="35.25" customHeight="1" thickBot="1" x14ac:dyDescent="0.35">
      <c r="A8" s="2"/>
      <c r="B8" s="257"/>
      <c r="C8" s="257"/>
      <c r="D8" s="259"/>
      <c r="E8" s="261"/>
      <c r="F8" s="263"/>
      <c r="G8" s="103" t="s">
        <v>36</v>
      </c>
      <c r="H8" s="103" t="s">
        <v>36</v>
      </c>
      <c r="I8" s="135" t="s">
        <v>160</v>
      </c>
      <c r="J8" s="136"/>
      <c r="K8" s="2"/>
      <c r="L8" s="2"/>
      <c r="M8" s="34"/>
      <c r="N8" s="34"/>
      <c r="O8" s="73"/>
      <c r="Q8" s="2"/>
      <c r="R8" s="2"/>
      <c r="S8" s="2"/>
      <c r="T8" s="2"/>
      <c r="U8" s="74"/>
      <c r="V8" s="2"/>
      <c r="W8" s="2"/>
    </row>
    <row r="9" spans="1:23" ht="25.5" customHeight="1" thickBot="1" x14ac:dyDescent="0.35">
      <c r="A9" s="360"/>
      <c r="B9" s="362" t="s">
        <v>372</v>
      </c>
      <c r="C9" s="362"/>
      <c r="D9" s="362"/>
      <c r="E9" s="362"/>
      <c r="F9" s="362"/>
      <c r="G9" s="362"/>
      <c r="H9" s="362"/>
      <c r="I9" s="362"/>
      <c r="J9" s="362"/>
      <c r="K9" s="359"/>
      <c r="L9" s="2"/>
      <c r="M9" s="34"/>
      <c r="N9" s="34"/>
      <c r="O9" s="73"/>
      <c r="Q9" s="2"/>
      <c r="R9" s="2"/>
      <c r="S9" s="2"/>
      <c r="T9" s="2"/>
      <c r="U9" s="357"/>
      <c r="V9" s="2"/>
      <c r="W9" s="2"/>
    </row>
    <row r="10" spans="1:23" ht="14.25" customHeight="1" x14ac:dyDescent="0.25">
      <c r="A10" s="12"/>
      <c r="B10" s="97">
        <v>9027101000</v>
      </c>
      <c r="C10" s="240"/>
      <c r="D10" s="337" t="s">
        <v>133</v>
      </c>
      <c r="E10" s="338" t="s">
        <v>12</v>
      </c>
      <c r="F10" s="152">
        <v>0</v>
      </c>
      <c r="G10" s="119">
        <v>3050</v>
      </c>
      <c r="H10" s="119">
        <f>G10*$K$5</f>
        <v>3050</v>
      </c>
      <c r="I10" s="339">
        <v>20</v>
      </c>
      <c r="J10" s="121">
        <f t="shared" ref="J10:J44" si="0">F10*H10</f>
        <v>0</v>
      </c>
      <c r="K10" s="12"/>
      <c r="L10" s="12"/>
      <c r="M10" s="34"/>
      <c r="N10" s="34"/>
      <c r="O10" s="34"/>
      <c r="Q10" s="158">
        <v>20</v>
      </c>
      <c r="R10" s="41">
        <v>1</v>
      </c>
      <c r="S10" s="164">
        <v>10</v>
      </c>
      <c r="T10" s="43">
        <v>2.1999999999999999E-2</v>
      </c>
      <c r="U10" s="72">
        <f t="shared" ref="U10:U43" si="1">F10/Q10</f>
        <v>0</v>
      </c>
      <c r="V10" s="45">
        <f t="shared" ref="V10:V43" si="2">U10*S10</f>
        <v>0</v>
      </c>
      <c r="W10" s="46">
        <f t="shared" ref="W10:W43" si="3">U10*T10</f>
        <v>0</v>
      </c>
    </row>
    <row r="11" spans="1:23" ht="14.25" customHeight="1" x14ac:dyDescent="0.25">
      <c r="A11" s="12"/>
      <c r="B11" s="97">
        <v>9027101000</v>
      </c>
      <c r="C11" s="240"/>
      <c r="D11" s="340" t="s">
        <v>134</v>
      </c>
      <c r="E11" s="156" t="s">
        <v>12</v>
      </c>
      <c r="F11" s="82">
        <v>0</v>
      </c>
      <c r="G11" s="76">
        <v>3200</v>
      </c>
      <c r="H11" s="76">
        <f t="shared" ref="H11:H40" si="4">G11*$K$5</f>
        <v>3200</v>
      </c>
      <c r="I11" s="163">
        <v>20</v>
      </c>
      <c r="J11" s="123">
        <f>F11*H11</f>
        <v>0</v>
      </c>
      <c r="K11" s="12"/>
      <c r="L11" s="12"/>
      <c r="M11" s="34"/>
      <c r="N11" s="34"/>
      <c r="O11" s="34"/>
      <c r="Q11" s="158">
        <v>20</v>
      </c>
      <c r="R11" s="41">
        <v>1</v>
      </c>
      <c r="S11" s="164">
        <v>10</v>
      </c>
      <c r="T11" s="43">
        <v>2.1999999999999999E-2</v>
      </c>
      <c r="U11" s="44">
        <f t="shared" si="1"/>
        <v>0</v>
      </c>
      <c r="V11" s="45">
        <f t="shared" si="2"/>
        <v>0</v>
      </c>
      <c r="W11" s="46">
        <f t="shared" si="3"/>
        <v>0</v>
      </c>
    </row>
    <row r="12" spans="1:23" ht="14.25" customHeight="1" x14ac:dyDescent="0.25">
      <c r="A12" s="12"/>
      <c r="B12" s="97">
        <v>9027101000</v>
      </c>
      <c r="C12" s="240"/>
      <c r="D12" s="340" t="s">
        <v>135</v>
      </c>
      <c r="E12" s="156" t="s">
        <v>12</v>
      </c>
      <c r="F12" s="82">
        <v>0</v>
      </c>
      <c r="G12" s="76">
        <v>3450</v>
      </c>
      <c r="H12" s="76">
        <f t="shared" si="4"/>
        <v>3450</v>
      </c>
      <c r="I12" s="163">
        <v>18</v>
      </c>
      <c r="J12" s="123">
        <f t="shared" si="0"/>
        <v>0</v>
      </c>
      <c r="K12" s="12"/>
      <c r="L12" s="12"/>
      <c r="M12" s="34"/>
      <c r="N12" s="34"/>
      <c r="O12" s="34"/>
      <c r="Q12" s="158">
        <v>18</v>
      </c>
      <c r="R12" s="47">
        <v>1</v>
      </c>
      <c r="S12" s="164">
        <v>10.8</v>
      </c>
      <c r="T12" s="43">
        <v>2.1999999999999999E-2</v>
      </c>
      <c r="U12" s="44">
        <f t="shared" si="1"/>
        <v>0</v>
      </c>
      <c r="V12" s="45">
        <f t="shared" si="2"/>
        <v>0</v>
      </c>
      <c r="W12" s="46">
        <f t="shared" si="3"/>
        <v>0</v>
      </c>
    </row>
    <row r="13" spans="1:23" ht="14.25" customHeight="1" x14ac:dyDescent="0.25">
      <c r="A13" s="12"/>
      <c r="B13" s="97">
        <v>9027101000</v>
      </c>
      <c r="C13" s="240"/>
      <c r="D13" s="340" t="s">
        <v>136</v>
      </c>
      <c r="E13" s="156" t="s">
        <v>12</v>
      </c>
      <c r="F13" s="82">
        <v>0</v>
      </c>
      <c r="G13" s="76">
        <v>4752</v>
      </c>
      <c r="H13" s="76">
        <f t="shared" si="4"/>
        <v>4752</v>
      </c>
      <c r="I13" s="163">
        <v>12</v>
      </c>
      <c r="J13" s="123">
        <f t="shared" si="0"/>
        <v>0</v>
      </c>
      <c r="K13" s="12"/>
      <c r="L13" s="12"/>
      <c r="M13" s="34"/>
      <c r="N13" s="34"/>
      <c r="O13" s="34"/>
      <c r="Q13" s="158">
        <v>15</v>
      </c>
      <c r="R13" s="47">
        <v>1</v>
      </c>
      <c r="S13" s="165">
        <v>12</v>
      </c>
      <c r="T13" s="43">
        <v>2.1999999999999999E-2</v>
      </c>
      <c r="U13" s="44">
        <f t="shared" si="1"/>
        <v>0</v>
      </c>
      <c r="V13" s="45">
        <f t="shared" si="2"/>
        <v>0</v>
      </c>
      <c r="W13" s="46">
        <f t="shared" si="3"/>
        <v>0</v>
      </c>
    </row>
    <row r="14" spans="1:23" ht="14.25" customHeight="1" x14ac:dyDescent="0.25">
      <c r="A14" s="4"/>
      <c r="B14" s="97">
        <v>9027101000</v>
      </c>
      <c r="C14" s="240"/>
      <c r="D14" s="340" t="s">
        <v>137</v>
      </c>
      <c r="E14" s="156" t="s">
        <v>12</v>
      </c>
      <c r="F14" s="82">
        <v>0</v>
      </c>
      <c r="G14" s="104">
        <v>7667</v>
      </c>
      <c r="H14" s="76">
        <f t="shared" si="4"/>
        <v>7667</v>
      </c>
      <c r="I14" s="78">
        <v>8</v>
      </c>
      <c r="J14" s="123">
        <f t="shared" si="0"/>
        <v>0</v>
      </c>
      <c r="K14" s="12"/>
      <c r="L14" s="12"/>
      <c r="M14" s="34"/>
      <c r="N14" s="34"/>
      <c r="O14" s="34"/>
      <c r="Q14" s="77">
        <v>12</v>
      </c>
      <c r="R14" s="47">
        <v>1</v>
      </c>
      <c r="S14" s="42">
        <v>14.4</v>
      </c>
      <c r="T14" s="43">
        <v>2.1999999999999999E-2</v>
      </c>
      <c r="U14" s="44">
        <f t="shared" si="1"/>
        <v>0</v>
      </c>
      <c r="V14" s="45">
        <f t="shared" si="2"/>
        <v>0</v>
      </c>
      <c r="W14" s="46">
        <f t="shared" si="3"/>
        <v>0</v>
      </c>
    </row>
    <row r="15" spans="1:23" ht="14.25" customHeight="1" x14ac:dyDescent="0.25">
      <c r="B15" s="97">
        <v>9027101000</v>
      </c>
      <c r="C15" s="240"/>
      <c r="D15" s="343" t="s">
        <v>138</v>
      </c>
      <c r="E15" s="344" t="s">
        <v>12</v>
      </c>
      <c r="F15" s="345">
        <v>0</v>
      </c>
      <c r="G15" s="346">
        <v>8476</v>
      </c>
      <c r="H15" s="347">
        <f t="shared" si="4"/>
        <v>8476</v>
      </c>
      <c r="I15" s="348">
        <v>5</v>
      </c>
      <c r="J15" s="349">
        <f t="shared" si="0"/>
        <v>0</v>
      </c>
      <c r="K15" s="12"/>
      <c r="L15" s="12"/>
      <c r="M15" s="34"/>
      <c r="N15" s="34"/>
      <c r="O15" s="34"/>
      <c r="Q15" s="77">
        <v>12</v>
      </c>
      <c r="R15" s="48">
        <v>1</v>
      </c>
      <c r="S15" s="49">
        <v>18</v>
      </c>
      <c r="T15" s="43">
        <v>2.1999999999999999E-2</v>
      </c>
      <c r="U15" s="44">
        <f t="shared" si="1"/>
        <v>0</v>
      </c>
      <c r="V15" s="45">
        <f t="shared" si="2"/>
        <v>0</v>
      </c>
      <c r="W15" s="46">
        <f t="shared" si="3"/>
        <v>0</v>
      </c>
    </row>
    <row r="16" spans="1:23" ht="18.75" customHeight="1" thickBot="1" x14ac:dyDescent="0.3">
      <c r="B16" s="361" t="s">
        <v>373</v>
      </c>
      <c r="C16" s="361"/>
      <c r="D16" s="361"/>
      <c r="E16" s="361"/>
      <c r="F16" s="361"/>
      <c r="G16" s="361"/>
      <c r="H16" s="361"/>
      <c r="I16" s="361"/>
      <c r="J16" s="361"/>
      <c r="K16" s="12"/>
      <c r="L16" s="12"/>
      <c r="M16" s="34"/>
      <c r="N16" s="34"/>
      <c r="O16" s="34"/>
      <c r="Q16" s="77"/>
      <c r="R16" s="48"/>
      <c r="S16" s="173"/>
      <c r="T16" s="43"/>
      <c r="U16" s="44"/>
      <c r="V16" s="45"/>
      <c r="W16" s="46"/>
    </row>
    <row r="17" spans="2:23" ht="14.25" customHeight="1" x14ac:dyDescent="0.25">
      <c r="B17" s="97">
        <v>9027101000</v>
      </c>
      <c r="C17" s="240"/>
      <c r="D17" s="337" t="s">
        <v>139</v>
      </c>
      <c r="E17" s="338" t="s">
        <v>12</v>
      </c>
      <c r="F17" s="152">
        <v>0</v>
      </c>
      <c r="G17" s="119">
        <v>5130</v>
      </c>
      <c r="H17" s="119">
        <f t="shared" si="4"/>
        <v>5130</v>
      </c>
      <c r="I17" s="339">
        <v>20</v>
      </c>
      <c r="J17" s="121">
        <f t="shared" si="0"/>
        <v>0</v>
      </c>
      <c r="K17" s="34"/>
      <c r="L17" s="34"/>
      <c r="M17" s="34"/>
      <c r="N17" s="34"/>
      <c r="O17" s="34"/>
      <c r="Q17" s="158">
        <v>20</v>
      </c>
      <c r="R17" s="48">
        <v>1</v>
      </c>
      <c r="S17" s="164">
        <v>10</v>
      </c>
      <c r="T17" s="43">
        <v>2.1999999999999999E-2</v>
      </c>
      <c r="U17" s="44">
        <f t="shared" si="1"/>
        <v>0</v>
      </c>
      <c r="V17" s="45">
        <f t="shared" si="2"/>
        <v>0</v>
      </c>
      <c r="W17" s="46">
        <f t="shared" si="3"/>
        <v>0</v>
      </c>
    </row>
    <row r="18" spans="2:23" ht="14.25" customHeight="1" x14ac:dyDescent="0.25">
      <c r="B18" s="97">
        <v>9027101000</v>
      </c>
      <c r="C18" s="240"/>
      <c r="D18" s="340" t="s">
        <v>140</v>
      </c>
      <c r="E18" s="156" t="s">
        <v>12</v>
      </c>
      <c r="F18" s="82">
        <v>0</v>
      </c>
      <c r="G18" s="76">
        <v>5240</v>
      </c>
      <c r="H18" s="76">
        <f t="shared" si="4"/>
        <v>5240</v>
      </c>
      <c r="I18" s="163">
        <v>20</v>
      </c>
      <c r="J18" s="123">
        <f t="shared" si="0"/>
        <v>0</v>
      </c>
      <c r="K18" s="34"/>
      <c r="L18" s="34"/>
      <c r="M18" s="34"/>
      <c r="N18" s="34"/>
      <c r="O18" s="34"/>
      <c r="Q18" s="158">
        <v>20</v>
      </c>
      <c r="R18" s="48">
        <v>1</v>
      </c>
      <c r="S18" s="164">
        <v>10</v>
      </c>
      <c r="T18" s="43">
        <v>2.1999999999999999E-2</v>
      </c>
      <c r="U18" s="44">
        <f t="shared" si="1"/>
        <v>0</v>
      </c>
      <c r="V18" s="45">
        <f t="shared" si="2"/>
        <v>0</v>
      </c>
      <c r="W18" s="46">
        <f t="shared" si="3"/>
        <v>0</v>
      </c>
    </row>
    <row r="19" spans="2:23" ht="14.25" customHeight="1" x14ac:dyDescent="0.25">
      <c r="B19" s="97">
        <v>9027101000</v>
      </c>
      <c r="C19" s="240"/>
      <c r="D19" s="340" t="s">
        <v>141</v>
      </c>
      <c r="E19" s="156" t="s">
        <v>12</v>
      </c>
      <c r="F19" s="82">
        <v>0</v>
      </c>
      <c r="G19" s="88">
        <v>5445</v>
      </c>
      <c r="H19" s="76">
        <f t="shared" si="4"/>
        <v>5445</v>
      </c>
      <c r="I19" s="163">
        <v>18</v>
      </c>
      <c r="J19" s="123">
        <f t="shared" si="0"/>
        <v>0</v>
      </c>
      <c r="K19" s="34"/>
      <c r="L19" s="34"/>
      <c r="M19" s="34"/>
      <c r="N19" s="34"/>
      <c r="O19" s="34"/>
      <c r="Q19" s="158">
        <v>18</v>
      </c>
      <c r="R19" s="48">
        <v>1</v>
      </c>
      <c r="S19" s="164">
        <v>10.8</v>
      </c>
      <c r="T19" s="43">
        <v>2.1999999999999999E-2</v>
      </c>
      <c r="U19" s="44">
        <f t="shared" si="1"/>
        <v>0</v>
      </c>
      <c r="V19" s="45">
        <f t="shared" si="2"/>
        <v>0</v>
      </c>
      <c r="W19" s="46">
        <f t="shared" si="3"/>
        <v>0</v>
      </c>
    </row>
    <row r="20" spans="2:23" ht="14.25" customHeight="1" x14ac:dyDescent="0.25">
      <c r="B20" s="97">
        <v>9027101000</v>
      </c>
      <c r="C20" s="240"/>
      <c r="D20" s="340" t="s">
        <v>142</v>
      </c>
      <c r="E20" s="156" t="s">
        <v>12</v>
      </c>
      <c r="F20" s="82">
        <v>0</v>
      </c>
      <c r="G20" s="88">
        <v>5889</v>
      </c>
      <c r="H20" s="76">
        <f t="shared" si="4"/>
        <v>5889</v>
      </c>
      <c r="I20" s="163">
        <v>12</v>
      </c>
      <c r="J20" s="123">
        <f t="shared" si="0"/>
        <v>0</v>
      </c>
      <c r="K20" s="34"/>
      <c r="L20" s="34"/>
      <c r="M20" s="34"/>
      <c r="N20" s="34"/>
      <c r="O20" s="34"/>
      <c r="Q20" s="158">
        <v>15</v>
      </c>
      <c r="R20" s="48">
        <v>1</v>
      </c>
      <c r="S20" s="165">
        <v>12</v>
      </c>
      <c r="T20" s="43">
        <v>2.1999999999999999E-2</v>
      </c>
      <c r="U20" s="44">
        <f t="shared" si="1"/>
        <v>0</v>
      </c>
      <c r="V20" s="45">
        <f t="shared" si="2"/>
        <v>0</v>
      </c>
      <c r="W20" s="46">
        <f t="shared" si="3"/>
        <v>0</v>
      </c>
    </row>
    <row r="21" spans="2:23" ht="14.25" customHeight="1" x14ac:dyDescent="0.25">
      <c r="B21" s="97">
        <v>9027101000</v>
      </c>
      <c r="C21" s="240"/>
      <c r="D21" s="340" t="s">
        <v>143</v>
      </c>
      <c r="E21" s="156" t="s">
        <v>12</v>
      </c>
      <c r="F21" s="82">
        <v>0</v>
      </c>
      <c r="G21" s="88">
        <v>10167</v>
      </c>
      <c r="H21" s="76">
        <f t="shared" si="4"/>
        <v>10167</v>
      </c>
      <c r="I21" s="78">
        <v>8</v>
      </c>
      <c r="J21" s="123">
        <f t="shared" si="0"/>
        <v>0</v>
      </c>
      <c r="K21" s="34"/>
      <c r="L21" s="34"/>
      <c r="M21" s="34"/>
      <c r="N21" s="34"/>
      <c r="O21" s="34"/>
      <c r="Q21" s="77">
        <v>12</v>
      </c>
      <c r="R21" s="48">
        <v>1</v>
      </c>
      <c r="S21" s="166">
        <v>14.4</v>
      </c>
      <c r="T21" s="43">
        <v>2.1999999999999999E-2</v>
      </c>
      <c r="U21" s="44">
        <f t="shared" si="1"/>
        <v>0</v>
      </c>
      <c r="V21" s="45">
        <f t="shared" si="2"/>
        <v>0</v>
      </c>
      <c r="W21" s="46">
        <f t="shared" si="3"/>
        <v>0</v>
      </c>
    </row>
    <row r="22" spans="2:23" ht="14.25" customHeight="1" x14ac:dyDescent="0.25">
      <c r="B22" s="97">
        <v>9027101000</v>
      </c>
      <c r="C22" s="240"/>
      <c r="D22" s="343" t="s">
        <v>144</v>
      </c>
      <c r="E22" s="344" t="s">
        <v>12</v>
      </c>
      <c r="F22" s="345">
        <v>0</v>
      </c>
      <c r="G22" s="350">
        <v>10976</v>
      </c>
      <c r="H22" s="347">
        <f t="shared" si="4"/>
        <v>10976</v>
      </c>
      <c r="I22" s="348">
        <v>5</v>
      </c>
      <c r="J22" s="349">
        <f t="shared" si="0"/>
        <v>0</v>
      </c>
      <c r="K22" s="34"/>
      <c r="L22" s="34"/>
      <c r="M22" s="34"/>
      <c r="N22" s="34"/>
      <c r="O22" s="34"/>
      <c r="Q22" s="77">
        <v>12</v>
      </c>
      <c r="R22" s="48">
        <v>1</v>
      </c>
      <c r="S22" s="166">
        <v>18</v>
      </c>
      <c r="T22" s="43">
        <v>2.1999999999999999E-2</v>
      </c>
      <c r="U22" s="44">
        <f t="shared" si="1"/>
        <v>0</v>
      </c>
      <c r="V22" s="45">
        <f t="shared" si="2"/>
        <v>0</v>
      </c>
      <c r="W22" s="46">
        <f t="shared" si="3"/>
        <v>0</v>
      </c>
    </row>
    <row r="23" spans="2:23" ht="21" customHeight="1" thickBot="1" x14ac:dyDescent="0.3">
      <c r="B23" s="362" t="s">
        <v>374</v>
      </c>
      <c r="C23" s="362"/>
      <c r="D23" s="362"/>
      <c r="E23" s="362"/>
      <c r="F23" s="362"/>
      <c r="G23" s="362"/>
      <c r="H23" s="362"/>
      <c r="I23" s="362"/>
      <c r="J23" s="362"/>
      <c r="K23" s="34"/>
      <c r="L23" s="34"/>
      <c r="M23" s="34"/>
      <c r="N23" s="34"/>
      <c r="O23" s="34"/>
      <c r="Q23" s="77"/>
      <c r="R23" s="93"/>
      <c r="S23" s="358"/>
      <c r="T23" s="43"/>
      <c r="U23" s="44"/>
      <c r="V23" s="52"/>
      <c r="W23" s="53"/>
    </row>
    <row r="24" spans="2:23" ht="14.25" customHeight="1" x14ac:dyDescent="0.25">
      <c r="B24" s="97">
        <v>9027101000</v>
      </c>
      <c r="C24" s="240"/>
      <c r="D24" s="337" t="s">
        <v>145</v>
      </c>
      <c r="E24" s="338" t="s">
        <v>12</v>
      </c>
      <c r="F24" s="152">
        <v>0</v>
      </c>
      <c r="G24" s="118">
        <v>6210</v>
      </c>
      <c r="H24" s="119">
        <f t="shared" si="4"/>
        <v>6210</v>
      </c>
      <c r="I24" s="339">
        <v>14</v>
      </c>
      <c r="J24" s="121">
        <f t="shared" si="0"/>
        <v>0</v>
      </c>
      <c r="K24" s="34"/>
      <c r="L24" s="34"/>
      <c r="M24" s="34"/>
      <c r="N24" s="34"/>
      <c r="O24" s="34"/>
      <c r="Q24" s="158">
        <v>14</v>
      </c>
      <c r="R24" s="41">
        <v>1</v>
      </c>
      <c r="S24" s="165">
        <v>8.4</v>
      </c>
      <c r="T24" s="43">
        <v>2.1999999999999999E-2</v>
      </c>
      <c r="U24" s="44">
        <f t="shared" si="1"/>
        <v>0</v>
      </c>
      <c r="V24" s="52">
        <f t="shared" si="2"/>
        <v>0</v>
      </c>
      <c r="W24" s="53">
        <f t="shared" si="3"/>
        <v>0</v>
      </c>
    </row>
    <row r="25" spans="2:23" ht="14.25" customHeight="1" x14ac:dyDescent="0.25">
      <c r="B25" s="97">
        <v>9027101000</v>
      </c>
      <c r="C25" s="240"/>
      <c r="D25" s="340" t="s">
        <v>146</v>
      </c>
      <c r="E25" s="156" t="s">
        <v>12</v>
      </c>
      <c r="F25" s="82">
        <v>0</v>
      </c>
      <c r="G25" s="88">
        <v>6320</v>
      </c>
      <c r="H25" s="76">
        <f t="shared" si="4"/>
        <v>6320</v>
      </c>
      <c r="I25" s="163">
        <v>14</v>
      </c>
      <c r="J25" s="123">
        <f t="shared" si="0"/>
        <v>0</v>
      </c>
      <c r="K25" s="34"/>
      <c r="L25" s="34"/>
      <c r="M25" s="34"/>
      <c r="N25" s="34"/>
      <c r="O25" s="34"/>
      <c r="Q25" s="158">
        <v>14</v>
      </c>
      <c r="R25" s="54">
        <v>1</v>
      </c>
      <c r="S25" s="164">
        <v>8.4</v>
      </c>
      <c r="T25" s="43">
        <v>2.1999999999999999E-2</v>
      </c>
      <c r="U25" s="44">
        <f t="shared" si="1"/>
        <v>0</v>
      </c>
      <c r="V25" s="70">
        <f t="shared" si="2"/>
        <v>0</v>
      </c>
      <c r="W25" s="55">
        <f t="shared" si="3"/>
        <v>0</v>
      </c>
    </row>
    <row r="26" spans="2:23" ht="14.25" customHeight="1" x14ac:dyDescent="0.25">
      <c r="B26" s="97">
        <v>9027101000</v>
      </c>
      <c r="C26" s="240"/>
      <c r="D26" s="351" t="s">
        <v>147</v>
      </c>
      <c r="E26" s="156" t="s">
        <v>12</v>
      </c>
      <c r="F26" s="82">
        <v>0</v>
      </c>
      <c r="G26" s="88">
        <v>6580</v>
      </c>
      <c r="H26" s="76">
        <f t="shared" si="4"/>
        <v>6580</v>
      </c>
      <c r="I26" s="163">
        <v>14</v>
      </c>
      <c r="J26" s="123">
        <f t="shared" si="0"/>
        <v>0</v>
      </c>
      <c r="K26" s="34"/>
      <c r="L26" s="34"/>
      <c r="M26" s="34"/>
      <c r="N26" s="34"/>
      <c r="O26" s="34"/>
      <c r="Q26" s="158">
        <v>14</v>
      </c>
      <c r="R26" s="54">
        <v>1</v>
      </c>
      <c r="S26" s="164">
        <v>9.8000000000000007</v>
      </c>
      <c r="T26" s="43">
        <v>2.1999999999999999E-2</v>
      </c>
      <c r="U26" s="44">
        <f t="shared" si="1"/>
        <v>0</v>
      </c>
      <c r="V26" s="70">
        <f t="shared" si="2"/>
        <v>0</v>
      </c>
      <c r="W26" s="55">
        <f t="shared" si="3"/>
        <v>0</v>
      </c>
    </row>
    <row r="27" spans="2:23" ht="14.25" customHeight="1" x14ac:dyDescent="0.25">
      <c r="B27" s="97">
        <v>9027101000</v>
      </c>
      <c r="C27" s="240"/>
      <c r="D27" s="351" t="s">
        <v>148</v>
      </c>
      <c r="E27" s="156" t="s">
        <v>12</v>
      </c>
      <c r="F27" s="82">
        <v>0</v>
      </c>
      <c r="G27" s="88">
        <v>7315</v>
      </c>
      <c r="H27" s="76">
        <f t="shared" si="4"/>
        <v>7315</v>
      </c>
      <c r="I27" s="163">
        <v>10</v>
      </c>
      <c r="J27" s="123">
        <f t="shared" si="0"/>
        <v>0</v>
      </c>
      <c r="K27" s="34"/>
      <c r="L27" s="34"/>
      <c r="M27" s="34"/>
      <c r="N27" s="34"/>
      <c r="O27" s="34"/>
      <c r="Q27" s="158">
        <v>12</v>
      </c>
      <c r="R27" s="54">
        <v>1</v>
      </c>
      <c r="S27" s="164">
        <v>10.8</v>
      </c>
      <c r="T27" s="43">
        <v>2.1999999999999999E-2</v>
      </c>
      <c r="U27" s="44">
        <f t="shared" si="1"/>
        <v>0</v>
      </c>
      <c r="V27" s="70">
        <f t="shared" si="2"/>
        <v>0</v>
      </c>
      <c r="W27" s="55">
        <f t="shared" si="3"/>
        <v>0</v>
      </c>
    </row>
    <row r="28" spans="2:23" ht="14.25" customHeight="1" x14ac:dyDescent="0.25">
      <c r="B28" s="97">
        <v>9027101000</v>
      </c>
      <c r="C28" s="240"/>
      <c r="D28" s="340" t="s">
        <v>149</v>
      </c>
      <c r="E28" s="156" t="s">
        <v>12</v>
      </c>
      <c r="F28" s="82">
        <v>0</v>
      </c>
      <c r="G28" s="88">
        <v>12322</v>
      </c>
      <c r="H28" s="76">
        <f t="shared" si="4"/>
        <v>12322</v>
      </c>
      <c r="I28" s="159">
        <v>5</v>
      </c>
      <c r="J28" s="123">
        <f t="shared" si="0"/>
        <v>0</v>
      </c>
      <c r="K28" s="34"/>
      <c r="L28" s="34"/>
      <c r="M28" s="34"/>
      <c r="N28" s="34"/>
      <c r="O28" s="34"/>
      <c r="Q28" s="159">
        <v>10</v>
      </c>
      <c r="R28" s="54">
        <v>1</v>
      </c>
      <c r="S28" s="166">
        <v>13</v>
      </c>
      <c r="T28" s="43">
        <v>2.1999999999999999E-2</v>
      </c>
      <c r="U28" s="44">
        <f t="shared" si="1"/>
        <v>0</v>
      </c>
      <c r="V28" s="70">
        <f t="shared" si="2"/>
        <v>0</v>
      </c>
      <c r="W28" s="55">
        <f t="shared" si="3"/>
        <v>0</v>
      </c>
    </row>
    <row r="29" spans="2:23" ht="14.25" customHeight="1" x14ac:dyDescent="0.25">
      <c r="B29" s="97">
        <v>9027101000</v>
      </c>
      <c r="C29" s="240"/>
      <c r="D29" s="340" t="s">
        <v>150</v>
      </c>
      <c r="E29" s="156" t="s">
        <v>12</v>
      </c>
      <c r="F29" s="82">
        <v>0</v>
      </c>
      <c r="G29" s="88">
        <v>13131</v>
      </c>
      <c r="H29" s="76">
        <f t="shared" si="4"/>
        <v>13131</v>
      </c>
      <c r="I29" s="159">
        <v>5</v>
      </c>
      <c r="J29" s="123">
        <f t="shared" si="0"/>
        <v>0</v>
      </c>
      <c r="K29" s="34"/>
      <c r="L29" s="34"/>
      <c r="M29" s="34"/>
      <c r="N29" s="34"/>
      <c r="O29" s="34"/>
      <c r="Q29" s="159">
        <v>10</v>
      </c>
      <c r="R29" s="54">
        <v>1</v>
      </c>
      <c r="S29" s="166">
        <v>15</v>
      </c>
      <c r="T29" s="43">
        <v>2.1999999999999999E-2</v>
      </c>
      <c r="U29" s="44">
        <f t="shared" si="1"/>
        <v>0</v>
      </c>
      <c r="V29" s="70">
        <f t="shared" si="2"/>
        <v>0</v>
      </c>
      <c r="W29" s="55">
        <f t="shared" si="3"/>
        <v>0</v>
      </c>
    </row>
    <row r="30" spans="2:23" ht="14.25" customHeight="1" thickBot="1" x14ac:dyDescent="0.3">
      <c r="B30" s="97">
        <v>9027101000</v>
      </c>
      <c r="C30" s="240"/>
      <c r="D30" s="341" t="s">
        <v>153</v>
      </c>
      <c r="E30" s="342" t="s">
        <v>12</v>
      </c>
      <c r="F30" s="153">
        <v>0</v>
      </c>
      <c r="G30" s="128">
        <v>6620</v>
      </c>
      <c r="H30" s="129">
        <f t="shared" si="4"/>
        <v>6620</v>
      </c>
      <c r="I30" s="352">
        <v>20</v>
      </c>
      <c r="J30" s="131">
        <f t="shared" si="0"/>
        <v>0</v>
      </c>
      <c r="K30" s="34"/>
      <c r="L30" s="34"/>
      <c r="M30" s="34"/>
      <c r="N30" s="34"/>
      <c r="O30" s="34"/>
      <c r="Q30" s="159">
        <v>20</v>
      </c>
      <c r="R30" s="54">
        <v>1</v>
      </c>
      <c r="S30" s="166">
        <v>10</v>
      </c>
      <c r="T30" s="43">
        <v>2.1999999999999999E-2</v>
      </c>
      <c r="U30" s="44">
        <f t="shared" si="1"/>
        <v>0</v>
      </c>
      <c r="V30" s="70">
        <f t="shared" si="2"/>
        <v>0</v>
      </c>
      <c r="W30" s="55">
        <f t="shared" si="3"/>
        <v>0</v>
      </c>
    </row>
    <row r="31" spans="2:23" ht="21" customHeight="1" thickBot="1" x14ac:dyDescent="0.3">
      <c r="B31" s="363" t="s">
        <v>375</v>
      </c>
      <c r="C31" s="364"/>
      <c r="D31" s="364"/>
      <c r="E31" s="364"/>
      <c r="F31" s="364"/>
      <c r="G31" s="364"/>
      <c r="H31" s="364"/>
      <c r="I31" s="364"/>
      <c r="J31" s="365"/>
      <c r="K31" s="34"/>
      <c r="L31" s="34"/>
      <c r="M31" s="34"/>
      <c r="N31" s="34"/>
      <c r="O31" s="34"/>
      <c r="Q31" s="159"/>
      <c r="R31" s="54"/>
      <c r="S31" s="166"/>
      <c r="T31" s="43"/>
      <c r="U31" s="44"/>
      <c r="V31" s="70"/>
      <c r="W31" s="55"/>
    </row>
    <row r="32" spans="2:23" ht="14.25" customHeight="1" x14ac:dyDescent="0.25">
      <c r="B32" s="97">
        <v>9027101000</v>
      </c>
      <c r="C32" s="240"/>
      <c r="D32" s="354" t="s">
        <v>151</v>
      </c>
      <c r="E32" s="338" t="s">
        <v>12</v>
      </c>
      <c r="F32" s="152">
        <v>0</v>
      </c>
      <c r="G32" s="118">
        <v>1970</v>
      </c>
      <c r="H32" s="119">
        <f t="shared" si="4"/>
        <v>1970</v>
      </c>
      <c r="I32" s="355">
        <v>40</v>
      </c>
      <c r="J32" s="121">
        <f>F32*H32</f>
        <v>0</v>
      </c>
      <c r="K32" s="34"/>
      <c r="L32" s="34"/>
      <c r="M32" s="34"/>
      <c r="N32" s="34"/>
      <c r="O32" s="34"/>
      <c r="Q32" s="159">
        <v>40</v>
      </c>
      <c r="R32" s="54">
        <v>1</v>
      </c>
      <c r="S32" s="166">
        <v>8</v>
      </c>
      <c r="T32" s="43">
        <v>2.1999999999999999E-2</v>
      </c>
      <c r="U32" s="44">
        <f t="shared" si="1"/>
        <v>0</v>
      </c>
      <c r="V32" s="70">
        <f t="shared" si="2"/>
        <v>0</v>
      </c>
      <c r="W32" s="55">
        <f t="shared" si="3"/>
        <v>0</v>
      </c>
    </row>
    <row r="33" spans="2:23" ht="14.25" customHeight="1" x14ac:dyDescent="0.25">
      <c r="B33" s="97">
        <v>9027101000</v>
      </c>
      <c r="C33" s="240"/>
      <c r="D33" s="356" t="s">
        <v>152</v>
      </c>
      <c r="E33" s="156" t="s">
        <v>12</v>
      </c>
      <c r="F33" s="82">
        <v>0</v>
      </c>
      <c r="G33" s="88">
        <v>4470</v>
      </c>
      <c r="H33" s="76">
        <f t="shared" si="4"/>
        <v>4470</v>
      </c>
      <c r="I33" s="159">
        <v>40</v>
      </c>
      <c r="J33" s="123">
        <f t="shared" si="0"/>
        <v>0</v>
      </c>
      <c r="K33" s="34"/>
      <c r="L33" s="34"/>
      <c r="M33" s="34"/>
      <c r="N33" s="34"/>
      <c r="O33" s="34"/>
      <c r="Q33" s="159">
        <v>40</v>
      </c>
      <c r="R33" s="54">
        <v>1</v>
      </c>
      <c r="S33" s="166">
        <v>8</v>
      </c>
      <c r="T33" s="43">
        <v>2.1999999999999999E-2</v>
      </c>
      <c r="U33" s="44">
        <f t="shared" si="1"/>
        <v>0</v>
      </c>
      <c r="V33" s="70">
        <f t="shared" si="2"/>
        <v>0</v>
      </c>
      <c r="W33" s="55">
        <f t="shared" si="3"/>
        <v>0</v>
      </c>
    </row>
    <row r="34" spans="2:23" ht="14.25" customHeight="1" x14ac:dyDescent="0.25">
      <c r="B34" s="97">
        <v>9027101000</v>
      </c>
      <c r="C34" s="240"/>
      <c r="D34" s="356" t="s">
        <v>154</v>
      </c>
      <c r="E34" s="156" t="s">
        <v>12</v>
      </c>
      <c r="F34" s="82">
        <v>0</v>
      </c>
      <c r="G34" s="88">
        <v>1187</v>
      </c>
      <c r="H34" s="76">
        <f t="shared" si="4"/>
        <v>1187</v>
      </c>
      <c r="I34" s="159">
        <v>60</v>
      </c>
      <c r="J34" s="123">
        <f t="shared" si="0"/>
        <v>0</v>
      </c>
      <c r="K34" s="34"/>
      <c r="L34" s="34"/>
      <c r="M34" s="34"/>
      <c r="N34" s="34"/>
      <c r="O34" s="34"/>
      <c r="Q34" s="159">
        <v>60</v>
      </c>
      <c r="R34" s="54">
        <v>1</v>
      </c>
      <c r="S34" s="166">
        <v>12</v>
      </c>
      <c r="T34" s="43">
        <v>2.1999999999999999E-2</v>
      </c>
      <c r="U34" s="44">
        <f t="shared" si="1"/>
        <v>0</v>
      </c>
      <c r="V34" s="70">
        <f t="shared" si="2"/>
        <v>0</v>
      </c>
      <c r="W34" s="55">
        <f t="shared" si="3"/>
        <v>0</v>
      </c>
    </row>
    <row r="35" spans="2:23" ht="14.25" customHeight="1" x14ac:dyDescent="0.25">
      <c r="B35" s="97">
        <v>9027101000</v>
      </c>
      <c r="C35" s="240"/>
      <c r="D35" s="356" t="s">
        <v>155</v>
      </c>
      <c r="E35" s="156" t="s">
        <v>12</v>
      </c>
      <c r="F35" s="82">
        <v>0</v>
      </c>
      <c r="G35" s="88">
        <v>1500</v>
      </c>
      <c r="H35" s="76">
        <f>G35</f>
        <v>1500</v>
      </c>
      <c r="I35" s="159">
        <v>100</v>
      </c>
      <c r="J35" s="123">
        <f t="shared" si="0"/>
        <v>0</v>
      </c>
      <c r="K35" s="34"/>
      <c r="L35" s="34"/>
      <c r="M35" s="34"/>
      <c r="N35" s="34"/>
      <c r="O35" s="34"/>
      <c r="Q35" s="159">
        <v>100</v>
      </c>
      <c r="R35" s="54">
        <v>1</v>
      </c>
      <c r="S35" s="166">
        <v>10</v>
      </c>
      <c r="T35" s="43">
        <v>2.1999999999999999E-2</v>
      </c>
      <c r="U35" s="44">
        <f t="shared" si="1"/>
        <v>0</v>
      </c>
      <c r="V35" s="70">
        <f t="shared" si="2"/>
        <v>0</v>
      </c>
      <c r="W35" s="55">
        <f t="shared" si="3"/>
        <v>0</v>
      </c>
    </row>
    <row r="36" spans="2:23" ht="14.25" customHeight="1" x14ac:dyDescent="0.25">
      <c r="B36" s="97">
        <v>8481807900</v>
      </c>
      <c r="C36" s="240"/>
      <c r="D36" s="356" t="s">
        <v>156</v>
      </c>
      <c r="E36" s="156" t="s">
        <v>12</v>
      </c>
      <c r="F36" s="82">
        <v>0</v>
      </c>
      <c r="G36" s="88">
        <v>2050</v>
      </c>
      <c r="H36" s="76">
        <f t="shared" si="4"/>
        <v>2050</v>
      </c>
      <c r="I36" s="159">
        <v>40</v>
      </c>
      <c r="J36" s="123">
        <f t="shared" si="0"/>
        <v>0</v>
      </c>
      <c r="K36" s="34"/>
      <c r="L36" s="34"/>
      <c r="M36" s="34"/>
      <c r="N36" s="34"/>
      <c r="O36" s="34"/>
      <c r="Q36" s="159">
        <v>40</v>
      </c>
      <c r="R36" s="54">
        <v>1</v>
      </c>
      <c r="S36" s="166">
        <v>8</v>
      </c>
      <c r="T36" s="43">
        <v>2.1999999999999999E-2</v>
      </c>
      <c r="U36" s="44">
        <f t="shared" si="1"/>
        <v>0</v>
      </c>
      <c r="V36" s="70">
        <f t="shared" si="2"/>
        <v>0</v>
      </c>
      <c r="W36" s="55">
        <f t="shared" si="3"/>
        <v>0</v>
      </c>
    </row>
    <row r="37" spans="2:23" ht="14.25" customHeight="1" x14ac:dyDescent="0.25">
      <c r="B37" s="97">
        <v>8481807900</v>
      </c>
      <c r="C37" s="240"/>
      <c r="D37" s="356" t="s">
        <v>157</v>
      </c>
      <c r="E37" s="156" t="s">
        <v>12</v>
      </c>
      <c r="F37" s="82">
        <v>0</v>
      </c>
      <c r="G37" s="88">
        <v>2055</v>
      </c>
      <c r="H37" s="76">
        <f t="shared" si="4"/>
        <v>2055</v>
      </c>
      <c r="I37" s="159">
        <v>40</v>
      </c>
      <c r="J37" s="123">
        <f t="shared" si="0"/>
        <v>0</v>
      </c>
      <c r="K37" s="34"/>
      <c r="L37" s="34"/>
      <c r="M37" s="34"/>
      <c r="N37" s="34"/>
      <c r="O37" s="34"/>
      <c r="Q37" s="159">
        <v>40</v>
      </c>
      <c r="R37" s="54">
        <v>1</v>
      </c>
      <c r="S37" s="166">
        <v>8</v>
      </c>
      <c r="T37" s="43">
        <v>2.1999999999999999E-2</v>
      </c>
      <c r="U37" s="44">
        <f t="shared" si="1"/>
        <v>0</v>
      </c>
      <c r="V37" s="70">
        <f t="shared" si="2"/>
        <v>0</v>
      </c>
      <c r="W37" s="55">
        <f t="shared" si="3"/>
        <v>0</v>
      </c>
    </row>
    <row r="38" spans="2:23" ht="14.25" customHeight="1" x14ac:dyDescent="0.25">
      <c r="B38" s="97">
        <v>8481807900</v>
      </c>
      <c r="C38" s="240"/>
      <c r="D38" s="356" t="s">
        <v>158</v>
      </c>
      <c r="E38" s="156" t="s">
        <v>12</v>
      </c>
      <c r="F38" s="82">
        <v>0</v>
      </c>
      <c r="G38" s="88">
        <v>2570</v>
      </c>
      <c r="H38" s="76">
        <f t="shared" si="4"/>
        <v>2570</v>
      </c>
      <c r="I38" s="159">
        <v>40</v>
      </c>
      <c r="J38" s="123">
        <f t="shared" si="0"/>
        <v>0</v>
      </c>
      <c r="K38" s="34"/>
      <c r="L38" s="34"/>
      <c r="M38" s="34"/>
      <c r="N38" s="34"/>
      <c r="O38" s="34"/>
      <c r="Q38" s="159">
        <v>40</v>
      </c>
      <c r="R38" s="54">
        <v>1</v>
      </c>
      <c r="S38" s="166">
        <v>12</v>
      </c>
      <c r="T38" s="43">
        <v>2.1999999999999999E-2</v>
      </c>
      <c r="U38" s="44">
        <f t="shared" si="1"/>
        <v>0</v>
      </c>
      <c r="V38" s="70">
        <f t="shared" si="2"/>
        <v>0</v>
      </c>
      <c r="W38" s="55">
        <f t="shared" si="3"/>
        <v>0</v>
      </c>
    </row>
    <row r="39" spans="2:23" ht="14.25" customHeight="1" x14ac:dyDescent="0.25">
      <c r="B39" s="97">
        <v>8481807900</v>
      </c>
      <c r="C39" s="240"/>
      <c r="D39" s="356" t="s">
        <v>159</v>
      </c>
      <c r="E39" s="156" t="s">
        <v>12</v>
      </c>
      <c r="F39" s="82">
        <v>0</v>
      </c>
      <c r="G39" s="88">
        <v>4049</v>
      </c>
      <c r="H39" s="76">
        <f t="shared" si="4"/>
        <v>4049</v>
      </c>
      <c r="I39" s="159">
        <v>40</v>
      </c>
      <c r="J39" s="123">
        <f t="shared" si="0"/>
        <v>0</v>
      </c>
      <c r="K39" s="34"/>
      <c r="L39" s="34"/>
      <c r="M39" s="34"/>
      <c r="N39" s="34"/>
      <c r="O39" s="34"/>
      <c r="Q39" s="159">
        <v>40</v>
      </c>
      <c r="R39" s="54">
        <v>1</v>
      </c>
      <c r="S39" s="166">
        <v>24</v>
      </c>
      <c r="T39" s="43">
        <v>2.1999999999999999E-2</v>
      </c>
      <c r="U39" s="44">
        <f t="shared" si="1"/>
        <v>0</v>
      </c>
      <c r="V39" s="70">
        <f t="shared" si="2"/>
        <v>0</v>
      </c>
      <c r="W39" s="55">
        <f t="shared" si="3"/>
        <v>0</v>
      </c>
    </row>
    <row r="40" spans="2:23" ht="14.25" customHeight="1" x14ac:dyDescent="0.25">
      <c r="B40" s="97"/>
      <c r="C40" s="240"/>
      <c r="D40" s="356" t="s">
        <v>376</v>
      </c>
      <c r="E40" s="156" t="s">
        <v>12</v>
      </c>
      <c r="F40" s="82">
        <v>0</v>
      </c>
      <c r="G40" s="88">
        <v>37</v>
      </c>
      <c r="H40" s="76">
        <f t="shared" si="4"/>
        <v>37</v>
      </c>
      <c r="I40" s="159">
        <v>40</v>
      </c>
      <c r="J40" s="123">
        <f>F40*H40</f>
        <v>0</v>
      </c>
      <c r="K40" s="34"/>
      <c r="L40" s="34"/>
      <c r="M40" s="34"/>
      <c r="N40" s="34"/>
      <c r="O40" s="34"/>
      <c r="Q40" s="159">
        <v>40</v>
      </c>
      <c r="R40" s="54">
        <v>1</v>
      </c>
      <c r="S40" s="166">
        <v>2</v>
      </c>
      <c r="T40" s="43">
        <v>2.1999999999999999E-2</v>
      </c>
      <c r="U40" s="44">
        <f t="shared" si="1"/>
        <v>0</v>
      </c>
      <c r="V40" s="70">
        <f>U40*S40</f>
        <v>0</v>
      </c>
      <c r="W40" s="55">
        <f>U40*T40</f>
        <v>0</v>
      </c>
    </row>
    <row r="41" spans="2:23" ht="14.25" customHeight="1" x14ac:dyDescent="0.25">
      <c r="B41" s="1"/>
      <c r="C41" s="353"/>
      <c r="D41" s="356" t="s">
        <v>338</v>
      </c>
      <c r="E41" s="156" t="s">
        <v>12</v>
      </c>
      <c r="F41" s="82">
        <v>0</v>
      </c>
      <c r="G41" s="88">
        <v>600</v>
      </c>
      <c r="H41" s="76">
        <f>G41</f>
        <v>600</v>
      </c>
      <c r="I41" s="159">
        <v>40</v>
      </c>
      <c r="J41" s="123">
        <f t="shared" si="0"/>
        <v>0</v>
      </c>
      <c r="Q41" s="159">
        <v>1</v>
      </c>
      <c r="R41" s="54">
        <v>1</v>
      </c>
      <c r="S41" s="166">
        <v>1</v>
      </c>
      <c r="T41" s="43">
        <v>0</v>
      </c>
      <c r="U41" s="44">
        <f t="shared" si="1"/>
        <v>0</v>
      </c>
      <c r="V41" s="70">
        <f t="shared" si="2"/>
        <v>0</v>
      </c>
      <c r="W41" s="55">
        <f t="shared" si="3"/>
        <v>0</v>
      </c>
    </row>
    <row r="42" spans="2:23" ht="14.25" customHeight="1" x14ac:dyDescent="0.25">
      <c r="B42" s="1"/>
      <c r="C42" s="353"/>
      <c r="D42" s="356" t="s">
        <v>377</v>
      </c>
      <c r="E42" s="156" t="s">
        <v>12</v>
      </c>
      <c r="F42" s="82">
        <v>0</v>
      </c>
      <c r="G42" s="88">
        <v>1550</v>
      </c>
      <c r="H42" s="76">
        <v>1550</v>
      </c>
      <c r="I42" s="159">
        <v>100</v>
      </c>
      <c r="J42" s="123">
        <f t="shared" si="0"/>
        <v>0</v>
      </c>
      <c r="Q42" s="159"/>
      <c r="R42" s="54"/>
      <c r="S42" s="166"/>
      <c r="T42" s="43"/>
      <c r="U42" s="44"/>
      <c r="V42" s="70"/>
      <c r="W42" s="55"/>
    </row>
    <row r="43" spans="2:23" ht="14.25" customHeight="1" x14ac:dyDescent="0.25">
      <c r="B43" s="97">
        <v>9027101000</v>
      </c>
      <c r="C43" s="353"/>
      <c r="D43" s="366" t="s">
        <v>379</v>
      </c>
      <c r="E43" s="156" t="s">
        <v>12</v>
      </c>
      <c r="F43" s="82">
        <v>0</v>
      </c>
      <c r="G43" s="88">
        <v>3050</v>
      </c>
      <c r="H43" s="76">
        <f>G43</f>
        <v>3050</v>
      </c>
      <c r="I43" s="159">
        <v>40</v>
      </c>
      <c r="J43" s="123">
        <f t="shared" si="0"/>
        <v>0</v>
      </c>
      <c r="Q43" s="159">
        <v>40</v>
      </c>
      <c r="R43" s="54">
        <v>1</v>
      </c>
      <c r="S43" s="166">
        <v>8</v>
      </c>
      <c r="T43" s="43">
        <v>2.1999999999999999E-2</v>
      </c>
      <c r="U43" s="44">
        <f t="shared" si="1"/>
        <v>0</v>
      </c>
      <c r="V43" s="70">
        <f t="shared" si="2"/>
        <v>0</v>
      </c>
      <c r="W43" s="55">
        <f t="shared" si="3"/>
        <v>0</v>
      </c>
    </row>
    <row r="44" spans="2:23" ht="16.5" thickBot="1" x14ac:dyDescent="0.3">
      <c r="B44" s="1"/>
      <c r="C44" s="353"/>
      <c r="D44" s="367" t="s">
        <v>378</v>
      </c>
      <c r="E44" s="156" t="s">
        <v>12</v>
      </c>
      <c r="F44" s="82">
        <v>0</v>
      </c>
      <c r="G44" s="88">
        <v>7865</v>
      </c>
      <c r="H44" s="368">
        <f>G44*K5</f>
        <v>7865</v>
      </c>
      <c r="I44" s="159">
        <v>40</v>
      </c>
      <c r="J44" s="123">
        <f>F44*H44</f>
        <v>0</v>
      </c>
    </row>
  </sheetData>
  <mergeCells count="15">
    <mergeCell ref="B23:J23"/>
    <mergeCell ref="B31:J31"/>
    <mergeCell ref="B9:J9"/>
    <mergeCell ref="B16:J16"/>
    <mergeCell ref="K5:L5"/>
    <mergeCell ref="E1:L1"/>
    <mergeCell ref="J2:L2"/>
    <mergeCell ref="M2:P3"/>
    <mergeCell ref="J3:L3"/>
    <mergeCell ref="J4:L4"/>
    <mergeCell ref="B7:B8"/>
    <mergeCell ref="C7:C8"/>
    <mergeCell ref="D7:D8"/>
    <mergeCell ref="E7:E8"/>
    <mergeCell ref="F7:F8"/>
  </mergeCells>
  <phoneticPr fontId="20" type="noConversion"/>
  <hyperlinks>
    <hyperlink ref="D1" r:id="rId1" xr:uid="{1909EC15-2E4E-49DA-A541-28BCDB0BC982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1A38-3AE0-4EDE-B3E3-020AE3FDDA7C}">
  <sheetPr>
    <tabColor theme="5" tint="0.79998168889431442"/>
  </sheetPr>
  <dimension ref="A1:W168"/>
  <sheetViews>
    <sheetView tabSelected="1" topLeftCell="A127" zoomScaleNormal="100" workbookViewId="0">
      <selection activeCell="G151" sqref="G151"/>
    </sheetView>
  </sheetViews>
  <sheetFormatPr defaultRowHeight="15" outlineLevelRow="1" x14ac:dyDescent="0.25"/>
  <cols>
    <col min="2" max="2" width="11.85546875" customWidth="1"/>
    <col min="4" max="4" width="89.42578125" customWidth="1"/>
    <col min="7" max="7" width="10" bestFit="1" customWidth="1"/>
    <col min="13" max="13" width="18.85546875" customWidth="1"/>
    <col min="16" max="16" width="17.7109375" customWidth="1"/>
    <col min="17" max="17" width="10.42578125" hidden="1" customWidth="1"/>
    <col min="18" max="20" width="9.140625" hidden="1" customWidth="1"/>
    <col min="21" max="21" width="0.28515625" hidden="1" customWidth="1"/>
    <col min="22" max="23" width="9.140625" hidden="1" customWidth="1"/>
  </cols>
  <sheetData>
    <row r="1" spans="1:23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0.75" customHeight="1" x14ac:dyDescent="0.25">
      <c r="A2" s="2"/>
      <c r="B2" s="2"/>
      <c r="C2" s="2"/>
      <c r="D2" s="35"/>
      <c r="E2" s="18"/>
      <c r="F2" s="3"/>
      <c r="G2" s="3"/>
      <c r="H2" s="3"/>
      <c r="I2" s="3"/>
      <c r="J2" s="267" t="s">
        <v>0</v>
      </c>
      <c r="K2" s="267"/>
      <c r="L2" s="268"/>
      <c r="M2" s="269" t="s">
        <v>1</v>
      </c>
      <c r="N2" s="269"/>
      <c r="O2" s="269"/>
      <c r="P2" s="269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0"/>
      <c r="F3" s="6"/>
      <c r="G3" s="3"/>
      <c r="H3" s="3"/>
      <c r="I3" s="3"/>
      <c r="J3" s="270" t="s">
        <v>2</v>
      </c>
      <c r="K3" s="270"/>
      <c r="L3" s="271"/>
      <c r="M3" s="269"/>
      <c r="N3" s="269"/>
      <c r="O3" s="269"/>
      <c r="P3" s="269"/>
      <c r="Q3" s="2"/>
      <c r="R3" s="2"/>
      <c r="S3" s="2"/>
      <c r="T3" s="2"/>
      <c r="U3" s="2"/>
      <c r="V3" s="2"/>
    </row>
    <row r="4" spans="1:23" ht="31.5" x14ac:dyDescent="0.25">
      <c r="A4" s="2"/>
      <c r="B4" s="2"/>
      <c r="C4" s="2"/>
      <c r="D4" s="5"/>
      <c r="E4" s="18"/>
      <c r="F4" s="3"/>
      <c r="G4" s="3"/>
      <c r="H4" s="3"/>
      <c r="I4" s="3"/>
      <c r="J4" s="272"/>
      <c r="K4" s="272"/>
      <c r="L4" s="273"/>
      <c r="M4" s="83" t="s">
        <v>3</v>
      </c>
      <c r="N4" s="84" t="s">
        <v>4</v>
      </c>
      <c r="O4" s="85" t="s">
        <v>5</v>
      </c>
      <c r="P4" s="85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64">
        <f>1-(J4*0.01)</f>
        <v>1</v>
      </c>
      <c r="L5" s="265"/>
      <c r="M5" s="86">
        <f>SUM(J10:J41)</f>
        <v>0</v>
      </c>
      <c r="N5" s="87">
        <f>SUM(W10:W163)</f>
        <v>0</v>
      </c>
      <c r="O5" s="87">
        <f>SUM(V10:V163)</f>
        <v>0</v>
      </c>
      <c r="P5" s="87">
        <f>SUM(U10:U163)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313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54" customHeight="1" thickBot="1" x14ac:dyDescent="0.3">
      <c r="A7" s="2"/>
      <c r="B7" s="256" t="s">
        <v>7</v>
      </c>
      <c r="C7" s="256" t="s">
        <v>132</v>
      </c>
      <c r="D7" s="258" t="s">
        <v>8</v>
      </c>
      <c r="E7" s="260" t="s">
        <v>9</v>
      </c>
      <c r="F7" s="262" t="s">
        <v>10</v>
      </c>
      <c r="G7" s="25" t="s">
        <v>30</v>
      </c>
      <c r="H7" s="25" t="s">
        <v>31</v>
      </c>
      <c r="I7" s="26" t="s">
        <v>33</v>
      </c>
      <c r="J7" s="28" t="s">
        <v>11</v>
      </c>
      <c r="K7" s="2"/>
      <c r="L7" s="2"/>
      <c r="M7" s="34"/>
      <c r="N7" s="34"/>
      <c r="O7" s="34"/>
      <c r="Q7" s="38" t="s">
        <v>13</v>
      </c>
      <c r="R7" s="38" t="s">
        <v>14</v>
      </c>
      <c r="S7" s="39" t="s">
        <v>15</v>
      </c>
      <c r="T7" s="40" t="s">
        <v>16</v>
      </c>
      <c r="U7" s="71" t="s">
        <v>17</v>
      </c>
      <c r="V7" s="39" t="s">
        <v>18</v>
      </c>
      <c r="W7" s="39" t="s">
        <v>19</v>
      </c>
    </row>
    <row r="8" spans="1:23" ht="30.75" customHeight="1" thickBot="1" x14ac:dyDescent="0.35">
      <c r="A8" s="2"/>
      <c r="B8" s="257"/>
      <c r="C8" s="257"/>
      <c r="D8" s="259"/>
      <c r="E8" s="261"/>
      <c r="F8" s="263"/>
      <c r="G8" s="103" t="s">
        <v>36</v>
      </c>
      <c r="H8" s="103" t="s">
        <v>36</v>
      </c>
      <c r="I8" s="135" t="s">
        <v>160</v>
      </c>
      <c r="J8" s="136"/>
      <c r="K8" s="2"/>
      <c r="L8" s="2"/>
      <c r="M8" s="34"/>
      <c r="N8" s="34"/>
      <c r="O8" s="73"/>
      <c r="Q8" s="2"/>
      <c r="R8" s="2"/>
      <c r="S8" s="2"/>
      <c r="T8" s="2"/>
      <c r="U8" s="74"/>
      <c r="V8" s="2"/>
      <c r="W8" s="2"/>
    </row>
    <row r="9" spans="1:23" s="2" customFormat="1" ht="26.25" customHeight="1" thickBot="1" x14ac:dyDescent="0.35">
      <c r="B9" s="277" t="s">
        <v>303</v>
      </c>
      <c r="C9" s="277"/>
      <c r="D9" s="277"/>
      <c r="E9" s="277"/>
      <c r="F9" s="277"/>
      <c r="G9" s="277"/>
      <c r="H9" s="277"/>
      <c r="I9" s="277"/>
      <c r="J9" s="277"/>
      <c r="K9" s="180"/>
      <c r="L9" s="180"/>
      <c r="M9" s="180"/>
      <c r="N9" s="180"/>
      <c r="O9" s="180"/>
      <c r="Q9" s="180"/>
      <c r="R9" s="180"/>
      <c r="S9" s="180"/>
      <c r="T9" s="180"/>
      <c r="U9" s="180"/>
      <c r="V9" s="180"/>
      <c r="W9" s="180"/>
    </row>
    <row r="10" spans="1:23" ht="18" customHeight="1" outlineLevel="1" thickBot="1" x14ac:dyDescent="0.3">
      <c r="A10" s="12"/>
      <c r="B10" s="114">
        <v>9027101000</v>
      </c>
      <c r="C10" s="274"/>
      <c r="D10" s="169" t="s">
        <v>162</v>
      </c>
      <c r="E10" s="156" t="s">
        <v>12</v>
      </c>
      <c r="F10" s="82">
        <v>0</v>
      </c>
      <c r="G10" s="248">
        <v>5600</v>
      </c>
      <c r="H10" s="76">
        <f>G10*$K$5</f>
        <v>5600</v>
      </c>
      <c r="I10" s="158">
        <v>18</v>
      </c>
      <c r="J10" s="334">
        <f t="shared" ref="J10:J73" si="0">F10*H10</f>
        <v>0</v>
      </c>
      <c r="K10" s="12"/>
      <c r="L10" s="12"/>
      <c r="M10" s="34"/>
      <c r="N10" s="34"/>
      <c r="O10" s="34"/>
      <c r="Q10" s="158">
        <v>18</v>
      </c>
      <c r="R10" s="41">
        <v>1</v>
      </c>
      <c r="S10" s="164">
        <v>14.4</v>
      </c>
      <c r="T10" s="43">
        <v>2.1999999999999999E-2</v>
      </c>
      <c r="U10" s="72">
        <f t="shared" ref="U10:U24" si="1">F10/Q10</f>
        <v>0</v>
      </c>
      <c r="V10" s="45">
        <f t="shared" ref="V10:V73" si="2">U10*S10</f>
        <v>0</v>
      </c>
      <c r="W10" s="46">
        <f t="shared" ref="W10:W73" si="3">U10*T10</f>
        <v>0</v>
      </c>
    </row>
    <row r="11" spans="1:23" ht="18" customHeight="1" outlineLevel="1" thickBot="1" x14ac:dyDescent="0.3">
      <c r="A11" s="12"/>
      <c r="B11" s="122">
        <v>9027101000</v>
      </c>
      <c r="C11" s="275"/>
      <c r="D11" s="170" t="s">
        <v>163</v>
      </c>
      <c r="E11" s="156" t="s">
        <v>12</v>
      </c>
      <c r="F11" s="82">
        <v>0</v>
      </c>
      <c r="G11" s="249">
        <v>5781</v>
      </c>
      <c r="H11" s="76">
        <f t="shared" ref="H11:H24" si="4">G11*$K$5</f>
        <v>5781</v>
      </c>
      <c r="I11" s="158">
        <v>18</v>
      </c>
      <c r="J11" s="334">
        <f t="shared" si="0"/>
        <v>0</v>
      </c>
      <c r="K11" s="12"/>
      <c r="L11" s="12"/>
      <c r="M11" s="34"/>
      <c r="N11" s="34"/>
      <c r="O11" s="34"/>
      <c r="Q11" s="158">
        <v>18</v>
      </c>
      <c r="R11" s="41">
        <v>1</v>
      </c>
      <c r="S11" s="164">
        <v>15.3</v>
      </c>
      <c r="T11" s="43">
        <v>2.1999999999999999E-2</v>
      </c>
      <c r="U11" s="44">
        <f t="shared" si="1"/>
        <v>0</v>
      </c>
      <c r="V11" s="45">
        <f t="shared" si="2"/>
        <v>0</v>
      </c>
      <c r="W11" s="46">
        <f t="shared" si="3"/>
        <v>0</v>
      </c>
    </row>
    <row r="12" spans="1:23" ht="18" customHeight="1" outlineLevel="1" thickBot="1" x14ac:dyDescent="0.3">
      <c r="A12" s="12"/>
      <c r="B12" s="122">
        <v>9027101000</v>
      </c>
      <c r="C12" s="276"/>
      <c r="D12" s="170" t="s">
        <v>164</v>
      </c>
      <c r="E12" s="156" t="s">
        <v>12</v>
      </c>
      <c r="F12" s="82">
        <v>0</v>
      </c>
      <c r="G12" s="249">
        <v>6270</v>
      </c>
      <c r="H12" s="76">
        <f t="shared" si="4"/>
        <v>6270</v>
      </c>
      <c r="I12" s="158">
        <v>18</v>
      </c>
      <c r="J12" s="334">
        <f t="shared" si="0"/>
        <v>0</v>
      </c>
      <c r="K12" s="12"/>
      <c r="L12" s="12"/>
      <c r="M12" s="34"/>
      <c r="N12" s="34"/>
      <c r="O12" s="34"/>
      <c r="Q12" s="158">
        <v>18</v>
      </c>
      <c r="R12" s="47">
        <v>1</v>
      </c>
      <c r="S12" s="164">
        <v>16.2</v>
      </c>
      <c r="T12" s="43">
        <v>2.1999999999999999E-2</v>
      </c>
      <c r="U12" s="44">
        <f t="shared" si="1"/>
        <v>0</v>
      </c>
      <c r="V12" s="45">
        <f t="shared" si="2"/>
        <v>0</v>
      </c>
      <c r="W12" s="46">
        <f t="shared" si="3"/>
        <v>0</v>
      </c>
    </row>
    <row r="13" spans="1:23" ht="18" customHeight="1" outlineLevel="1" thickBot="1" x14ac:dyDescent="0.3">
      <c r="A13" s="12"/>
      <c r="B13" s="122">
        <v>9027101000</v>
      </c>
      <c r="C13" s="160"/>
      <c r="D13" s="170" t="s">
        <v>165</v>
      </c>
      <c r="E13" s="161" t="s">
        <v>12</v>
      </c>
      <c r="F13" s="162">
        <v>0</v>
      </c>
      <c r="G13" s="249">
        <v>6921</v>
      </c>
      <c r="H13" s="76">
        <f t="shared" si="4"/>
        <v>6921</v>
      </c>
      <c r="I13" s="158">
        <v>14</v>
      </c>
      <c r="J13" s="335">
        <f t="shared" si="0"/>
        <v>0</v>
      </c>
      <c r="K13" s="12"/>
      <c r="L13" s="12"/>
      <c r="M13" s="34"/>
      <c r="N13" s="34"/>
      <c r="O13" s="34"/>
      <c r="Q13" s="158">
        <v>14</v>
      </c>
      <c r="R13" s="47">
        <v>1</v>
      </c>
      <c r="S13" s="165">
        <v>15.4</v>
      </c>
      <c r="T13" s="43">
        <v>2.1999999999999999E-2</v>
      </c>
      <c r="U13" s="44">
        <f t="shared" si="1"/>
        <v>0</v>
      </c>
      <c r="V13" s="45">
        <f t="shared" si="2"/>
        <v>0</v>
      </c>
      <c r="W13" s="46">
        <f t="shared" si="3"/>
        <v>0</v>
      </c>
    </row>
    <row r="14" spans="1:23" ht="18" customHeight="1" outlineLevel="1" thickBot="1" x14ac:dyDescent="0.3">
      <c r="A14" s="4"/>
      <c r="B14" s="122">
        <v>9027101000</v>
      </c>
      <c r="C14" s="157"/>
      <c r="D14" s="170" t="s">
        <v>166</v>
      </c>
      <c r="E14" s="156" t="s">
        <v>12</v>
      </c>
      <c r="F14" s="82">
        <v>0</v>
      </c>
      <c r="G14" s="249">
        <v>8187</v>
      </c>
      <c r="H14" s="76">
        <f>G14*$K$5</f>
        <v>8187</v>
      </c>
      <c r="I14" s="77">
        <v>13</v>
      </c>
      <c r="J14" s="334">
        <f t="shared" si="0"/>
        <v>0</v>
      </c>
      <c r="K14" s="12"/>
      <c r="L14" s="12"/>
      <c r="M14" s="34"/>
      <c r="N14" s="34"/>
      <c r="O14" s="34"/>
      <c r="Q14" s="77">
        <v>13</v>
      </c>
      <c r="R14" s="47">
        <v>1</v>
      </c>
      <c r="S14" s="42">
        <v>16.899999999999999</v>
      </c>
      <c r="T14" s="43">
        <v>2.1999999999999999E-2</v>
      </c>
      <c r="U14" s="44">
        <f t="shared" si="1"/>
        <v>0</v>
      </c>
      <c r="V14" s="45">
        <f t="shared" si="2"/>
        <v>0</v>
      </c>
      <c r="W14" s="46">
        <f t="shared" si="3"/>
        <v>0</v>
      </c>
    </row>
    <row r="15" spans="1:23" ht="18" customHeight="1" outlineLevel="1" thickBot="1" x14ac:dyDescent="0.3">
      <c r="B15" s="122">
        <v>9027101000</v>
      </c>
      <c r="C15" s="157"/>
      <c r="D15" s="170" t="s">
        <v>167</v>
      </c>
      <c r="E15" s="156" t="s">
        <v>12</v>
      </c>
      <c r="F15" s="82">
        <v>0</v>
      </c>
      <c r="G15" s="249">
        <v>9111</v>
      </c>
      <c r="H15" s="76">
        <f t="shared" si="4"/>
        <v>9111</v>
      </c>
      <c r="I15" s="77">
        <v>12</v>
      </c>
      <c r="J15" s="334">
        <f t="shared" si="0"/>
        <v>0</v>
      </c>
      <c r="K15" s="12"/>
      <c r="L15" s="12"/>
      <c r="M15" s="34"/>
      <c r="N15" s="34"/>
      <c r="O15" s="34"/>
      <c r="Q15" s="77">
        <v>12</v>
      </c>
      <c r="R15" s="48">
        <v>1</v>
      </c>
      <c r="S15" s="49">
        <v>18</v>
      </c>
      <c r="T15" s="43">
        <v>2.1999999999999999E-2</v>
      </c>
      <c r="U15" s="44">
        <f t="shared" si="1"/>
        <v>0</v>
      </c>
      <c r="V15" s="45">
        <f t="shared" si="2"/>
        <v>0</v>
      </c>
      <c r="W15" s="46">
        <f t="shared" si="3"/>
        <v>0</v>
      </c>
    </row>
    <row r="16" spans="1:23" ht="18" customHeight="1" outlineLevel="1" thickBot="1" x14ac:dyDescent="0.3">
      <c r="B16" s="122">
        <v>9027101000</v>
      </c>
      <c r="C16" s="167"/>
      <c r="D16" s="170" t="s">
        <v>175</v>
      </c>
      <c r="E16" s="156" t="s">
        <v>12</v>
      </c>
      <c r="F16" s="82">
        <v>0</v>
      </c>
      <c r="G16" s="249">
        <v>12654</v>
      </c>
      <c r="H16" s="76">
        <f t="shared" si="4"/>
        <v>12654</v>
      </c>
      <c r="I16" s="77">
        <v>2</v>
      </c>
      <c r="J16" s="334">
        <f t="shared" si="0"/>
        <v>0</v>
      </c>
      <c r="K16" s="12"/>
      <c r="L16" s="12"/>
      <c r="M16" s="34"/>
      <c r="N16" s="34"/>
      <c r="O16" s="34"/>
      <c r="Q16" s="77">
        <v>2</v>
      </c>
      <c r="R16" s="48">
        <v>1</v>
      </c>
      <c r="S16" s="173">
        <v>11.4</v>
      </c>
      <c r="T16" s="43">
        <v>2.1999999999999999E-2</v>
      </c>
      <c r="U16" s="44">
        <f t="shared" si="1"/>
        <v>0</v>
      </c>
      <c r="V16" s="45">
        <f t="shared" si="2"/>
        <v>0</v>
      </c>
      <c r="W16" s="46">
        <f t="shared" si="3"/>
        <v>0</v>
      </c>
    </row>
    <row r="17" spans="2:23" ht="18" customHeight="1" outlineLevel="1" thickBot="1" x14ac:dyDescent="0.3">
      <c r="B17" s="122">
        <v>9027101000</v>
      </c>
      <c r="C17" s="274"/>
      <c r="D17" s="170" t="s">
        <v>168</v>
      </c>
      <c r="E17" s="156" t="s">
        <v>12</v>
      </c>
      <c r="F17" s="82">
        <v>0</v>
      </c>
      <c r="G17" s="249">
        <v>12945</v>
      </c>
      <c r="H17" s="76">
        <f t="shared" si="4"/>
        <v>12945</v>
      </c>
      <c r="I17" s="158">
        <v>2</v>
      </c>
      <c r="J17" s="334">
        <f t="shared" si="0"/>
        <v>0</v>
      </c>
      <c r="K17" s="34"/>
      <c r="L17" s="34"/>
      <c r="M17" s="34"/>
      <c r="N17" s="34"/>
      <c r="O17" s="34"/>
      <c r="Q17" s="158">
        <v>2</v>
      </c>
      <c r="R17" s="48">
        <v>1</v>
      </c>
      <c r="S17" s="164">
        <v>14</v>
      </c>
      <c r="T17" s="43">
        <v>2.1999999999999999E-2</v>
      </c>
      <c r="U17" s="44">
        <f t="shared" si="1"/>
        <v>0</v>
      </c>
      <c r="V17" s="45">
        <f t="shared" si="2"/>
        <v>0</v>
      </c>
      <c r="W17" s="46">
        <f t="shared" si="3"/>
        <v>0</v>
      </c>
    </row>
    <row r="18" spans="2:23" ht="18" customHeight="1" outlineLevel="1" thickBot="1" x14ac:dyDescent="0.3">
      <c r="B18" s="122">
        <v>9027101000</v>
      </c>
      <c r="C18" s="275"/>
      <c r="D18" s="170" t="s">
        <v>341</v>
      </c>
      <c r="E18" s="161" t="s">
        <v>12</v>
      </c>
      <c r="F18" s="82">
        <v>0</v>
      </c>
      <c r="G18" s="249">
        <v>16766</v>
      </c>
      <c r="H18" s="76">
        <f t="shared" si="4"/>
        <v>16766</v>
      </c>
      <c r="I18" s="158">
        <v>2</v>
      </c>
      <c r="J18" s="334">
        <f t="shared" si="0"/>
        <v>0</v>
      </c>
      <c r="K18" s="34"/>
      <c r="L18" s="34"/>
      <c r="M18" s="34"/>
      <c r="N18" s="34"/>
      <c r="O18" s="34"/>
      <c r="Q18" s="158">
        <v>2</v>
      </c>
      <c r="R18" s="48">
        <v>1</v>
      </c>
      <c r="S18" s="164">
        <v>16</v>
      </c>
      <c r="T18" s="43">
        <v>2.1999999999999999E-2</v>
      </c>
      <c r="U18" s="44">
        <f t="shared" si="1"/>
        <v>0</v>
      </c>
      <c r="V18" s="45">
        <f t="shared" si="2"/>
        <v>0</v>
      </c>
      <c r="W18" s="46">
        <f t="shared" si="3"/>
        <v>0</v>
      </c>
    </row>
    <row r="19" spans="2:23" ht="18" customHeight="1" outlineLevel="1" thickBot="1" x14ac:dyDescent="0.3">
      <c r="B19" s="122">
        <v>9027101000</v>
      </c>
      <c r="C19" s="275"/>
      <c r="D19" s="170" t="s">
        <v>169</v>
      </c>
      <c r="E19" s="156" t="s">
        <v>12</v>
      </c>
      <c r="F19" s="82">
        <v>0</v>
      </c>
      <c r="G19" s="249">
        <v>21877</v>
      </c>
      <c r="H19" s="76">
        <f t="shared" si="4"/>
        <v>21877</v>
      </c>
      <c r="I19" s="158">
        <v>2</v>
      </c>
      <c r="J19" s="334">
        <f t="shared" si="0"/>
        <v>0</v>
      </c>
      <c r="K19" s="34"/>
      <c r="L19" s="34"/>
      <c r="M19" s="34"/>
      <c r="N19" s="34"/>
      <c r="O19" s="34"/>
      <c r="Q19" s="158">
        <v>2</v>
      </c>
      <c r="R19" s="48">
        <v>1</v>
      </c>
      <c r="S19" s="164">
        <v>17</v>
      </c>
      <c r="T19" s="43">
        <v>2.1999999999999999E-2</v>
      </c>
      <c r="U19" s="44">
        <f t="shared" si="1"/>
        <v>0</v>
      </c>
      <c r="V19" s="45">
        <f t="shared" si="2"/>
        <v>0</v>
      </c>
      <c r="W19" s="46">
        <f t="shared" si="3"/>
        <v>0</v>
      </c>
    </row>
    <row r="20" spans="2:23" ht="18" customHeight="1" outlineLevel="1" thickBot="1" x14ac:dyDescent="0.3">
      <c r="B20" s="122">
        <v>9027101000</v>
      </c>
      <c r="C20" s="276"/>
      <c r="D20" s="170" t="s">
        <v>170</v>
      </c>
      <c r="E20" s="156" t="s">
        <v>12</v>
      </c>
      <c r="F20" s="82">
        <v>0</v>
      </c>
      <c r="G20" s="249">
        <v>23619</v>
      </c>
      <c r="H20" s="76">
        <f t="shared" si="4"/>
        <v>23619</v>
      </c>
      <c r="I20" s="158">
        <v>1</v>
      </c>
      <c r="J20" s="334">
        <f t="shared" si="0"/>
        <v>0</v>
      </c>
      <c r="K20" s="34"/>
      <c r="L20" s="34"/>
      <c r="M20" s="34"/>
      <c r="N20" s="34"/>
      <c r="O20" s="34"/>
      <c r="Q20" s="158">
        <v>1</v>
      </c>
      <c r="R20" s="48">
        <v>1</v>
      </c>
      <c r="S20" s="164">
        <v>10.5</v>
      </c>
      <c r="T20" s="43">
        <v>2.1999999999999999E-2</v>
      </c>
      <c r="U20" s="44">
        <f t="shared" si="1"/>
        <v>0</v>
      </c>
      <c r="V20" s="45">
        <f t="shared" si="2"/>
        <v>0</v>
      </c>
      <c r="W20" s="46">
        <f t="shared" si="3"/>
        <v>0</v>
      </c>
    </row>
    <row r="21" spans="2:23" ht="18" customHeight="1" outlineLevel="1" thickBot="1" x14ac:dyDescent="0.3">
      <c r="B21" s="122">
        <v>9027101000</v>
      </c>
      <c r="C21" s="157"/>
      <c r="D21" s="170" t="s">
        <v>171</v>
      </c>
      <c r="E21" s="156" t="s">
        <v>12</v>
      </c>
      <c r="F21" s="82">
        <v>0</v>
      </c>
      <c r="G21" s="249">
        <v>30885</v>
      </c>
      <c r="H21" s="76">
        <f t="shared" si="4"/>
        <v>30885</v>
      </c>
      <c r="I21" s="158">
        <v>1</v>
      </c>
      <c r="J21" s="334">
        <f t="shared" si="0"/>
        <v>0</v>
      </c>
      <c r="K21" s="34"/>
      <c r="L21" s="34"/>
      <c r="M21" s="34"/>
      <c r="N21" s="34"/>
      <c r="O21" s="34"/>
      <c r="Q21" s="158">
        <v>1</v>
      </c>
      <c r="R21" s="93">
        <v>1</v>
      </c>
      <c r="S21" s="165">
        <v>15.5</v>
      </c>
      <c r="T21" s="43">
        <v>2.1999999999999999E-2</v>
      </c>
      <c r="U21" s="44">
        <f t="shared" si="1"/>
        <v>0</v>
      </c>
      <c r="V21" s="45">
        <f t="shared" si="2"/>
        <v>0</v>
      </c>
      <c r="W21" s="46">
        <f t="shared" si="3"/>
        <v>0</v>
      </c>
    </row>
    <row r="22" spans="2:23" ht="18" customHeight="1" outlineLevel="1" thickBot="1" x14ac:dyDescent="0.3">
      <c r="B22" s="122">
        <v>9027101000</v>
      </c>
      <c r="C22" s="157"/>
      <c r="D22" s="170" t="s">
        <v>172</v>
      </c>
      <c r="E22" s="156" t="s">
        <v>12</v>
      </c>
      <c r="F22" s="82">
        <v>0</v>
      </c>
      <c r="G22" s="249">
        <v>50060</v>
      </c>
      <c r="H22" s="76">
        <f t="shared" si="4"/>
        <v>50060</v>
      </c>
      <c r="I22" s="77">
        <v>1</v>
      </c>
      <c r="J22" s="334">
        <f t="shared" si="0"/>
        <v>0</v>
      </c>
      <c r="K22" s="34"/>
      <c r="L22" s="34"/>
      <c r="M22" s="34"/>
      <c r="N22" s="34"/>
      <c r="O22" s="34"/>
      <c r="Q22" s="181">
        <v>1</v>
      </c>
      <c r="R22" s="54">
        <v>1</v>
      </c>
      <c r="S22" s="183">
        <v>26</v>
      </c>
      <c r="T22" s="43">
        <v>2.1999999999999999E-2</v>
      </c>
      <c r="U22" s="44">
        <f t="shared" si="1"/>
        <v>0</v>
      </c>
      <c r="V22" s="45">
        <f t="shared" si="2"/>
        <v>0</v>
      </c>
      <c r="W22" s="46">
        <f t="shared" si="3"/>
        <v>0</v>
      </c>
    </row>
    <row r="23" spans="2:23" ht="18" customHeight="1" outlineLevel="1" thickBot="1" x14ac:dyDescent="0.3">
      <c r="B23" s="122">
        <v>9027101000</v>
      </c>
      <c r="C23" s="157"/>
      <c r="D23" s="170" t="s">
        <v>173</v>
      </c>
      <c r="E23" s="161" t="s">
        <v>12</v>
      </c>
      <c r="F23" s="82">
        <v>0</v>
      </c>
      <c r="G23" s="249">
        <v>72993</v>
      </c>
      <c r="H23" s="76">
        <f t="shared" si="4"/>
        <v>72993</v>
      </c>
      <c r="I23" s="77">
        <v>1</v>
      </c>
      <c r="J23" s="334">
        <f t="shared" si="0"/>
        <v>0</v>
      </c>
      <c r="K23" s="34"/>
      <c r="L23" s="34"/>
      <c r="M23" s="34"/>
      <c r="N23" s="34"/>
      <c r="O23" s="34"/>
      <c r="Q23" s="181">
        <v>1</v>
      </c>
      <c r="R23" s="54">
        <v>1</v>
      </c>
      <c r="S23" s="183">
        <v>31</v>
      </c>
      <c r="T23" s="43">
        <v>0.05</v>
      </c>
      <c r="U23" s="44">
        <f t="shared" si="1"/>
        <v>0</v>
      </c>
      <c r="V23" s="45">
        <f t="shared" si="2"/>
        <v>0</v>
      </c>
      <c r="W23" s="46">
        <f t="shared" si="3"/>
        <v>0</v>
      </c>
    </row>
    <row r="24" spans="2:23" ht="18" customHeight="1" outlineLevel="1" thickBot="1" x14ac:dyDescent="0.3">
      <c r="B24" s="124">
        <v>9027101000</v>
      </c>
      <c r="C24" s="167"/>
      <c r="D24" s="170" t="s">
        <v>174</v>
      </c>
      <c r="E24" s="156" t="s">
        <v>12</v>
      </c>
      <c r="F24" s="82">
        <v>0</v>
      </c>
      <c r="G24" s="249">
        <v>86473</v>
      </c>
      <c r="H24" s="76">
        <f t="shared" si="4"/>
        <v>86473</v>
      </c>
      <c r="I24" s="158">
        <v>1</v>
      </c>
      <c r="J24" s="334">
        <f t="shared" si="0"/>
        <v>0</v>
      </c>
      <c r="K24" s="34"/>
      <c r="L24" s="34"/>
      <c r="M24" s="34"/>
      <c r="N24" s="34"/>
      <c r="O24" s="34"/>
      <c r="Q24" s="182">
        <v>1</v>
      </c>
      <c r="R24" s="54">
        <v>1</v>
      </c>
      <c r="S24" s="184">
        <v>32.5</v>
      </c>
      <c r="T24" s="43">
        <v>0.63</v>
      </c>
      <c r="U24" s="44">
        <f t="shared" si="1"/>
        <v>0</v>
      </c>
      <c r="V24" s="52">
        <f t="shared" si="2"/>
        <v>0</v>
      </c>
      <c r="W24" s="53">
        <f t="shared" si="3"/>
        <v>0</v>
      </c>
    </row>
    <row r="25" spans="2:23" ht="26.25" customHeight="1" thickBot="1" x14ac:dyDescent="0.3">
      <c r="B25" s="287" t="s">
        <v>304</v>
      </c>
      <c r="C25" s="288"/>
      <c r="D25" s="288"/>
      <c r="E25" s="288"/>
      <c r="F25" s="288"/>
      <c r="G25" s="288"/>
      <c r="H25" s="288"/>
      <c r="I25" s="288"/>
      <c r="J25" s="289"/>
      <c r="K25" s="34"/>
      <c r="L25" s="34"/>
      <c r="M25" s="34"/>
      <c r="N25" s="34"/>
      <c r="O25" s="34"/>
      <c r="Q25" s="158"/>
      <c r="R25" s="94"/>
      <c r="S25" s="165"/>
      <c r="T25" s="43"/>
      <c r="U25" s="44"/>
      <c r="V25" s="176"/>
      <c r="W25" s="112"/>
    </row>
    <row r="26" spans="2:23" ht="18" customHeight="1" outlineLevel="1" thickBot="1" x14ac:dyDescent="0.3">
      <c r="B26" s="114">
        <v>9027101000</v>
      </c>
      <c r="C26" s="168"/>
      <c r="D26" s="169" t="s">
        <v>176</v>
      </c>
      <c r="E26" s="156" t="s">
        <v>12</v>
      </c>
      <c r="F26" s="82">
        <v>0</v>
      </c>
      <c r="G26" s="248">
        <v>7912</v>
      </c>
      <c r="H26" s="76">
        <f>G26*$K$5</f>
        <v>7912</v>
      </c>
      <c r="I26" s="158">
        <v>18</v>
      </c>
      <c r="J26" s="334">
        <f t="shared" si="0"/>
        <v>0</v>
      </c>
      <c r="K26" s="34"/>
      <c r="L26" s="34"/>
      <c r="M26" s="34"/>
      <c r="N26" s="34"/>
      <c r="O26" s="34"/>
      <c r="Q26" s="158">
        <v>18</v>
      </c>
      <c r="R26" s="54">
        <v>1</v>
      </c>
      <c r="S26" s="164">
        <v>14.4</v>
      </c>
      <c r="T26" s="43">
        <v>2.1999999999999999E-2</v>
      </c>
      <c r="U26" s="44">
        <f t="shared" ref="U26:U31" si="5">F26/Q26</f>
        <v>0</v>
      </c>
      <c r="V26" s="70">
        <f t="shared" si="2"/>
        <v>0</v>
      </c>
      <c r="W26" s="55">
        <f t="shared" si="3"/>
        <v>0</v>
      </c>
    </row>
    <row r="27" spans="2:23" ht="18" customHeight="1" outlineLevel="1" thickBot="1" x14ac:dyDescent="0.3">
      <c r="B27" s="122">
        <v>9027101000</v>
      </c>
      <c r="C27" s="160"/>
      <c r="D27" s="170" t="s">
        <v>177</v>
      </c>
      <c r="E27" s="156" t="s">
        <v>12</v>
      </c>
      <c r="F27" s="82">
        <v>0</v>
      </c>
      <c r="G27" s="249">
        <v>7916</v>
      </c>
      <c r="H27" s="76">
        <f t="shared" ref="H27:H41" si="6">G27*$K$5</f>
        <v>7916</v>
      </c>
      <c r="I27" s="158">
        <v>18</v>
      </c>
      <c r="J27" s="334">
        <f t="shared" si="0"/>
        <v>0</v>
      </c>
      <c r="K27" s="34"/>
      <c r="L27" s="34"/>
      <c r="M27" s="34"/>
      <c r="N27" s="34"/>
      <c r="O27" s="34"/>
      <c r="Q27" s="158">
        <v>18</v>
      </c>
      <c r="R27" s="54">
        <v>1</v>
      </c>
      <c r="S27" s="164">
        <v>15.3</v>
      </c>
      <c r="T27" s="43">
        <v>2.1999999999999999E-2</v>
      </c>
      <c r="U27" s="44">
        <f t="shared" si="5"/>
        <v>0</v>
      </c>
      <c r="V27" s="70">
        <f t="shared" si="2"/>
        <v>0</v>
      </c>
      <c r="W27" s="55">
        <f t="shared" si="3"/>
        <v>0</v>
      </c>
    </row>
    <row r="28" spans="2:23" ht="16.5" outlineLevel="1" thickBot="1" x14ac:dyDescent="0.3">
      <c r="B28" s="122">
        <v>9027101000</v>
      </c>
      <c r="C28" s="157"/>
      <c r="D28" s="170" t="s">
        <v>178</v>
      </c>
      <c r="E28" s="156" t="s">
        <v>12</v>
      </c>
      <c r="F28" s="82">
        <v>0</v>
      </c>
      <c r="G28" s="249">
        <v>8559</v>
      </c>
      <c r="H28" s="76">
        <f t="shared" si="6"/>
        <v>8559</v>
      </c>
      <c r="I28" s="158">
        <v>18</v>
      </c>
      <c r="J28" s="334">
        <f t="shared" si="0"/>
        <v>0</v>
      </c>
      <c r="K28" s="34"/>
      <c r="L28" s="34"/>
      <c r="M28" s="34"/>
      <c r="N28" s="34"/>
      <c r="O28" s="34"/>
      <c r="Q28" s="158">
        <v>18</v>
      </c>
      <c r="R28" s="54">
        <v>1</v>
      </c>
      <c r="S28" s="164">
        <v>16.2</v>
      </c>
      <c r="T28" s="43">
        <v>2.1999999999999999E-2</v>
      </c>
      <c r="U28" s="44">
        <f t="shared" si="5"/>
        <v>0</v>
      </c>
      <c r="V28" s="70">
        <f t="shared" si="2"/>
        <v>0</v>
      </c>
      <c r="W28" s="55">
        <f t="shared" si="3"/>
        <v>0</v>
      </c>
    </row>
    <row r="29" spans="2:23" ht="16.5" outlineLevel="1" thickBot="1" x14ac:dyDescent="0.3">
      <c r="B29" s="122">
        <v>9027101000</v>
      </c>
      <c r="C29" s="157"/>
      <c r="D29" s="170" t="s">
        <v>179</v>
      </c>
      <c r="E29" s="156" t="s">
        <v>12</v>
      </c>
      <c r="F29" s="82">
        <v>0</v>
      </c>
      <c r="G29" s="249">
        <v>9369</v>
      </c>
      <c r="H29" s="76">
        <f t="shared" si="6"/>
        <v>9369</v>
      </c>
      <c r="I29" s="158">
        <v>14</v>
      </c>
      <c r="J29" s="334">
        <f t="shared" si="0"/>
        <v>0</v>
      </c>
      <c r="K29" s="34"/>
      <c r="L29" s="34"/>
      <c r="M29" s="34"/>
      <c r="N29" s="34"/>
      <c r="O29" s="34"/>
      <c r="Q29" s="158">
        <v>14</v>
      </c>
      <c r="R29" s="54">
        <v>1</v>
      </c>
      <c r="S29" s="165">
        <v>15.4</v>
      </c>
      <c r="T29" s="43">
        <v>2.1999999999999999E-2</v>
      </c>
      <c r="U29" s="44">
        <f t="shared" si="5"/>
        <v>0</v>
      </c>
      <c r="V29" s="70">
        <f t="shared" si="2"/>
        <v>0</v>
      </c>
      <c r="W29" s="55">
        <f t="shared" si="3"/>
        <v>0</v>
      </c>
    </row>
    <row r="30" spans="2:23" ht="16.5" outlineLevel="1" thickBot="1" x14ac:dyDescent="0.3">
      <c r="B30" s="122">
        <v>9027101000</v>
      </c>
      <c r="C30" s="157"/>
      <c r="D30" s="170" t="s">
        <v>180</v>
      </c>
      <c r="E30" s="156" t="s">
        <v>12</v>
      </c>
      <c r="F30" s="82">
        <v>0</v>
      </c>
      <c r="G30" s="249">
        <v>10831</v>
      </c>
      <c r="H30" s="76">
        <f t="shared" si="6"/>
        <v>10831</v>
      </c>
      <c r="I30" s="77">
        <v>13</v>
      </c>
      <c r="J30" s="334">
        <f t="shared" si="0"/>
        <v>0</v>
      </c>
      <c r="K30" s="34"/>
      <c r="L30" s="34"/>
      <c r="M30" s="34"/>
      <c r="N30" s="34"/>
      <c r="O30" s="34"/>
      <c r="Q30" s="77">
        <v>13</v>
      </c>
      <c r="R30" s="54">
        <v>1</v>
      </c>
      <c r="S30" s="42">
        <v>16.899999999999999</v>
      </c>
      <c r="T30" s="43">
        <v>2.1999999999999999E-2</v>
      </c>
      <c r="U30" s="44">
        <f t="shared" si="5"/>
        <v>0</v>
      </c>
      <c r="V30" s="70">
        <f t="shared" si="2"/>
        <v>0</v>
      </c>
      <c r="W30" s="55">
        <f t="shared" si="3"/>
        <v>0</v>
      </c>
    </row>
    <row r="31" spans="2:23" ht="16.5" outlineLevel="1" thickBot="1" x14ac:dyDescent="0.3">
      <c r="B31" s="122">
        <v>9027101000</v>
      </c>
      <c r="C31" s="157"/>
      <c r="D31" s="170" t="s">
        <v>181</v>
      </c>
      <c r="E31" s="156" t="s">
        <v>12</v>
      </c>
      <c r="F31" s="82">
        <v>0</v>
      </c>
      <c r="G31" s="249">
        <v>11640</v>
      </c>
      <c r="H31" s="76">
        <f t="shared" si="6"/>
        <v>11640</v>
      </c>
      <c r="I31" s="77">
        <v>12</v>
      </c>
      <c r="J31" s="334">
        <f t="shared" si="0"/>
        <v>0</v>
      </c>
      <c r="K31" s="34"/>
      <c r="L31" s="34"/>
      <c r="M31" s="34"/>
      <c r="N31" s="34"/>
      <c r="O31" s="34"/>
      <c r="Q31" s="77">
        <v>12</v>
      </c>
      <c r="R31" s="54">
        <v>1</v>
      </c>
      <c r="S31" s="49">
        <v>18</v>
      </c>
      <c r="T31" s="43">
        <v>2.1999999999999999E-2</v>
      </c>
      <c r="U31" s="44">
        <f t="shared" si="5"/>
        <v>0</v>
      </c>
      <c r="V31" s="70">
        <f t="shared" si="2"/>
        <v>0</v>
      </c>
      <c r="W31" s="55">
        <f t="shared" si="3"/>
        <v>0</v>
      </c>
    </row>
    <row r="32" spans="2:23" ht="20.25" customHeight="1" outlineLevel="1" thickBot="1" x14ac:dyDescent="0.3">
      <c r="B32" s="122">
        <v>9027101000</v>
      </c>
      <c r="C32" s="157"/>
      <c r="D32" s="170" t="s">
        <v>190</v>
      </c>
      <c r="E32" s="156" t="s">
        <v>12</v>
      </c>
      <c r="F32" s="82">
        <v>0</v>
      </c>
      <c r="G32" s="249">
        <v>14234</v>
      </c>
      <c r="H32" s="76">
        <f t="shared" si="6"/>
        <v>14234</v>
      </c>
      <c r="I32" s="77">
        <v>2</v>
      </c>
      <c r="J32" s="334">
        <f t="shared" si="0"/>
        <v>0</v>
      </c>
      <c r="K32" s="34"/>
      <c r="L32" s="34"/>
      <c r="M32" s="34"/>
      <c r="N32" s="34"/>
      <c r="O32" s="34"/>
      <c r="Q32" s="77">
        <v>2</v>
      </c>
      <c r="R32" s="54">
        <v>1</v>
      </c>
      <c r="S32" s="173">
        <v>11.4</v>
      </c>
      <c r="T32" s="43">
        <v>2.1999999999999999E-2</v>
      </c>
      <c r="U32" s="44"/>
      <c r="V32" s="70">
        <f t="shared" si="2"/>
        <v>0</v>
      </c>
      <c r="W32" s="55">
        <f t="shared" si="3"/>
        <v>0</v>
      </c>
    </row>
    <row r="33" spans="2:23" ht="16.5" outlineLevel="1" thickBot="1" x14ac:dyDescent="0.3">
      <c r="B33" s="122">
        <v>9027101000</v>
      </c>
      <c r="C33" s="157"/>
      <c r="D33" s="170" t="s">
        <v>182</v>
      </c>
      <c r="E33" s="156" t="s">
        <v>12</v>
      </c>
      <c r="F33" s="82">
        <v>0</v>
      </c>
      <c r="G33" s="249">
        <v>15758</v>
      </c>
      <c r="H33" s="76">
        <f t="shared" si="6"/>
        <v>15758</v>
      </c>
      <c r="I33" s="158">
        <v>2</v>
      </c>
      <c r="J33" s="334">
        <f t="shared" si="0"/>
        <v>0</v>
      </c>
      <c r="K33" s="34"/>
      <c r="L33" s="34"/>
      <c r="M33" s="34"/>
      <c r="N33" s="34"/>
      <c r="O33" s="34"/>
      <c r="Q33" s="158">
        <v>2</v>
      </c>
      <c r="R33" s="54">
        <v>1</v>
      </c>
      <c r="S33" s="164">
        <v>14</v>
      </c>
      <c r="T33" s="43">
        <v>2.1999999999999999E-2</v>
      </c>
      <c r="U33" s="44">
        <f>F33/Q33</f>
        <v>0</v>
      </c>
      <c r="V33" s="70">
        <f t="shared" si="2"/>
        <v>0</v>
      </c>
      <c r="W33" s="55">
        <f t="shared" si="3"/>
        <v>0</v>
      </c>
    </row>
    <row r="34" spans="2:23" ht="16.5" outlineLevel="1" thickBot="1" x14ac:dyDescent="0.3">
      <c r="B34" s="122">
        <v>9027101000</v>
      </c>
      <c r="C34" s="157"/>
      <c r="D34" s="170" t="s">
        <v>342</v>
      </c>
      <c r="E34" s="161" t="s">
        <v>12</v>
      </c>
      <c r="F34" s="82">
        <v>0</v>
      </c>
      <c r="G34" s="249">
        <v>18508</v>
      </c>
      <c r="H34" s="76">
        <f t="shared" si="6"/>
        <v>18508</v>
      </c>
      <c r="I34" s="158">
        <v>2</v>
      </c>
      <c r="J34" s="334">
        <f t="shared" si="0"/>
        <v>0</v>
      </c>
      <c r="K34" s="34"/>
      <c r="L34" s="34"/>
      <c r="M34" s="34"/>
      <c r="N34" s="34"/>
      <c r="O34" s="34"/>
      <c r="Q34" s="158">
        <v>2</v>
      </c>
      <c r="R34" s="54">
        <v>1</v>
      </c>
      <c r="S34" s="164">
        <v>16</v>
      </c>
      <c r="T34" s="43">
        <v>2.1999999999999999E-2</v>
      </c>
      <c r="U34" s="44"/>
      <c r="V34" s="70">
        <f t="shared" si="2"/>
        <v>0</v>
      </c>
      <c r="W34" s="55">
        <f t="shared" si="3"/>
        <v>0</v>
      </c>
    </row>
    <row r="35" spans="2:23" ht="16.5" outlineLevel="1" thickBot="1" x14ac:dyDescent="0.3">
      <c r="B35" s="122">
        <v>9027101000</v>
      </c>
      <c r="C35" s="157"/>
      <c r="D35" s="170" t="s">
        <v>183</v>
      </c>
      <c r="E35" s="156" t="s">
        <v>12</v>
      </c>
      <c r="F35" s="82">
        <v>0</v>
      </c>
      <c r="G35" s="249">
        <v>25312</v>
      </c>
      <c r="H35" s="76">
        <f t="shared" si="6"/>
        <v>25312</v>
      </c>
      <c r="I35" s="158">
        <v>2</v>
      </c>
      <c r="J35" s="334">
        <f t="shared" si="0"/>
        <v>0</v>
      </c>
      <c r="K35" s="34"/>
      <c r="L35" s="34"/>
      <c r="M35" s="34"/>
      <c r="N35" s="34"/>
      <c r="O35" s="34"/>
      <c r="Q35" s="158">
        <v>2</v>
      </c>
      <c r="R35" s="54">
        <v>1</v>
      </c>
      <c r="S35" s="164">
        <v>17</v>
      </c>
      <c r="T35" s="43">
        <v>2.1999999999999999E-2</v>
      </c>
      <c r="U35" s="44">
        <f t="shared" ref="U35:U41" si="7">F35/Q35</f>
        <v>0</v>
      </c>
      <c r="V35" s="70">
        <f t="shared" si="2"/>
        <v>0</v>
      </c>
      <c r="W35" s="55">
        <f t="shared" si="3"/>
        <v>0</v>
      </c>
    </row>
    <row r="36" spans="2:23" ht="16.5" outlineLevel="1" thickBot="1" x14ac:dyDescent="0.3">
      <c r="B36" s="122">
        <v>9027101000</v>
      </c>
      <c r="C36" s="157"/>
      <c r="D36" s="170" t="s">
        <v>184</v>
      </c>
      <c r="E36" s="156" t="s">
        <v>12</v>
      </c>
      <c r="F36" s="82">
        <v>0</v>
      </c>
      <c r="G36" s="249">
        <v>27258</v>
      </c>
      <c r="H36" s="76">
        <f>G36*$K$5</f>
        <v>27258</v>
      </c>
      <c r="I36" s="158">
        <v>1</v>
      </c>
      <c r="J36" s="334">
        <f t="shared" si="0"/>
        <v>0</v>
      </c>
      <c r="K36" s="34"/>
      <c r="L36" s="34"/>
      <c r="M36" s="34"/>
      <c r="N36" s="34"/>
      <c r="O36" s="34"/>
      <c r="Q36" s="158">
        <v>1</v>
      </c>
      <c r="R36" s="54">
        <v>1</v>
      </c>
      <c r="S36" s="164">
        <v>10.5</v>
      </c>
      <c r="T36" s="43">
        <v>2.1999999999999999E-2</v>
      </c>
      <c r="U36" s="44">
        <f t="shared" si="7"/>
        <v>0</v>
      </c>
      <c r="V36" s="70">
        <f t="shared" si="2"/>
        <v>0</v>
      </c>
      <c r="W36" s="55">
        <f t="shared" si="3"/>
        <v>0</v>
      </c>
    </row>
    <row r="37" spans="2:23" ht="16.5" outlineLevel="1" thickBot="1" x14ac:dyDescent="0.3">
      <c r="B37" s="122">
        <v>9027101000</v>
      </c>
      <c r="C37" s="157"/>
      <c r="D37" s="170" t="s">
        <v>185</v>
      </c>
      <c r="E37" s="156" t="s">
        <v>12</v>
      </c>
      <c r="F37" s="82">
        <v>0</v>
      </c>
      <c r="G37" s="249">
        <v>33832</v>
      </c>
      <c r="H37" s="76">
        <f t="shared" si="6"/>
        <v>33832</v>
      </c>
      <c r="I37" s="158">
        <v>1</v>
      </c>
      <c r="J37" s="334">
        <f t="shared" si="0"/>
        <v>0</v>
      </c>
      <c r="K37" s="34"/>
      <c r="L37" s="34"/>
      <c r="M37" s="34"/>
      <c r="N37" s="34"/>
      <c r="O37" s="34"/>
      <c r="Q37" s="158">
        <v>1</v>
      </c>
      <c r="R37" s="54">
        <v>1</v>
      </c>
      <c r="S37" s="165">
        <v>15.5</v>
      </c>
      <c r="T37" s="43">
        <v>2.1999999999999999E-2</v>
      </c>
      <c r="U37" s="44">
        <f t="shared" si="7"/>
        <v>0</v>
      </c>
      <c r="V37" s="70">
        <f t="shared" si="2"/>
        <v>0</v>
      </c>
      <c r="W37" s="55">
        <f t="shared" si="3"/>
        <v>0</v>
      </c>
    </row>
    <row r="38" spans="2:23" ht="16.5" outlineLevel="1" thickBot="1" x14ac:dyDescent="0.3">
      <c r="B38" s="122">
        <v>9027101000</v>
      </c>
      <c r="C38" s="157"/>
      <c r="D38" s="170" t="s">
        <v>186</v>
      </c>
      <c r="E38" s="156" t="s">
        <v>12</v>
      </c>
      <c r="F38" s="82">
        <v>0</v>
      </c>
      <c r="G38" s="249">
        <v>54300</v>
      </c>
      <c r="H38" s="76">
        <f t="shared" si="6"/>
        <v>54300</v>
      </c>
      <c r="I38" s="77">
        <v>1</v>
      </c>
      <c r="J38" s="334">
        <f t="shared" si="0"/>
        <v>0</v>
      </c>
      <c r="K38" s="34"/>
      <c r="L38" s="34"/>
      <c r="M38" s="34"/>
      <c r="N38" s="34"/>
      <c r="O38" s="34"/>
      <c r="Q38" s="77">
        <v>1</v>
      </c>
      <c r="R38" s="54">
        <v>1</v>
      </c>
      <c r="S38" s="166">
        <v>26</v>
      </c>
      <c r="T38" s="43">
        <v>2.1999999999999999E-2</v>
      </c>
      <c r="U38" s="44">
        <f t="shared" si="7"/>
        <v>0</v>
      </c>
      <c r="V38" s="70">
        <f t="shared" si="2"/>
        <v>0</v>
      </c>
      <c r="W38" s="55">
        <f t="shared" si="3"/>
        <v>0</v>
      </c>
    </row>
    <row r="39" spans="2:23" ht="16.5" outlineLevel="1" thickBot="1" x14ac:dyDescent="0.3">
      <c r="B39" s="122">
        <v>9027101000</v>
      </c>
      <c r="C39" s="157"/>
      <c r="D39" s="170" t="s">
        <v>187</v>
      </c>
      <c r="E39" s="156" t="s">
        <v>12</v>
      </c>
      <c r="F39" s="82">
        <v>0</v>
      </c>
      <c r="G39" s="249">
        <v>74342</v>
      </c>
      <c r="H39" s="76">
        <f t="shared" si="6"/>
        <v>74342</v>
      </c>
      <c r="I39" s="77">
        <v>1</v>
      </c>
      <c r="J39" s="334">
        <f t="shared" si="0"/>
        <v>0</v>
      </c>
      <c r="K39" s="34"/>
      <c r="L39" s="34"/>
      <c r="M39" s="34"/>
      <c r="N39" s="34"/>
      <c r="O39" s="34"/>
      <c r="Q39" s="77">
        <v>1</v>
      </c>
      <c r="R39" s="54">
        <v>1</v>
      </c>
      <c r="S39" s="166">
        <v>31</v>
      </c>
      <c r="T39" s="43">
        <v>0.05</v>
      </c>
      <c r="U39" s="44">
        <f t="shared" si="7"/>
        <v>0</v>
      </c>
      <c r="V39" s="70">
        <f t="shared" si="2"/>
        <v>0</v>
      </c>
      <c r="W39" s="55">
        <f t="shared" si="3"/>
        <v>0</v>
      </c>
    </row>
    <row r="40" spans="2:23" ht="16.5" outlineLevel="1" thickBot="1" x14ac:dyDescent="0.3">
      <c r="B40" s="124">
        <v>9027101000</v>
      </c>
      <c r="C40" s="157"/>
      <c r="D40" s="170" t="s">
        <v>188</v>
      </c>
      <c r="E40" s="156" t="s">
        <v>12</v>
      </c>
      <c r="F40" s="82">
        <v>0</v>
      </c>
      <c r="G40" s="249">
        <v>87816</v>
      </c>
      <c r="H40" s="76">
        <f t="shared" si="6"/>
        <v>87816</v>
      </c>
      <c r="I40" s="158">
        <v>1</v>
      </c>
      <c r="J40" s="334">
        <f t="shared" si="0"/>
        <v>0</v>
      </c>
      <c r="K40" s="34"/>
      <c r="L40" s="34"/>
      <c r="M40" s="34"/>
      <c r="N40" s="34"/>
      <c r="O40" s="34"/>
      <c r="Q40" s="158">
        <v>1</v>
      </c>
      <c r="R40" s="54">
        <v>1</v>
      </c>
      <c r="S40" s="165">
        <v>32.5</v>
      </c>
      <c r="T40" s="43">
        <v>0.63</v>
      </c>
      <c r="U40" s="44">
        <f t="shared" si="7"/>
        <v>0</v>
      </c>
      <c r="V40" s="70">
        <f t="shared" si="2"/>
        <v>0</v>
      </c>
      <c r="W40" s="55">
        <f t="shared" si="3"/>
        <v>0</v>
      </c>
    </row>
    <row r="41" spans="2:23" ht="16.5" outlineLevel="1" thickBot="1" x14ac:dyDescent="0.3">
      <c r="B41" s="124">
        <v>9027101000</v>
      </c>
      <c r="C41" s="157"/>
      <c r="D41" s="170" t="s">
        <v>189</v>
      </c>
      <c r="E41" s="156" t="s">
        <v>12</v>
      </c>
      <c r="F41" s="82">
        <v>0</v>
      </c>
      <c r="G41" s="249">
        <v>102938</v>
      </c>
      <c r="H41" s="76">
        <f t="shared" si="6"/>
        <v>102938</v>
      </c>
      <c r="I41" s="159">
        <v>1</v>
      </c>
      <c r="J41" s="334">
        <f t="shared" si="0"/>
        <v>0</v>
      </c>
      <c r="K41" s="34"/>
      <c r="L41" s="34"/>
      <c r="M41" s="34"/>
      <c r="N41" s="34"/>
      <c r="O41" s="34"/>
      <c r="Q41" s="159">
        <v>1</v>
      </c>
      <c r="R41" s="54">
        <v>1</v>
      </c>
      <c r="S41" s="166">
        <v>36.5</v>
      </c>
      <c r="T41" s="43">
        <v>0.63</v>
      </c>
      <c r="U41" s="44">
        <f t="shared" si="7"/>
        <v>0</v>
      </c>
      <c r="V41" s="70">
        <f t="shared" si="2"/>
        <v>0</v>
      </c>
      <c r="W41" s="55">
        <f t="shared" si="3"/>
        <v>0</v>
      </c>
    </row>
    <row r="42" spans="2:23" ht="24.75" customHeight="1" thickBot="1" x14ac:dyDescent="0.3">
      <c r="B42" s="290" t="s">
        <v>305</v>
      </c>
      <c r="C42" s="291"/>
      <c r="D42" s="291"/>
      <c r="E42" s="291"/>
      <c r="F42" s="291"/>
      <c r="G42" s="291"/>
      <c r="H42" s="291"/>
      <c r="I42" s="291"/>
      <c r="J42" s="292"/>
      <c r="K42" s="34"/>
      <c r="L42" s="34"/>
      <c r="M42" s="34"/>
      <c r="N42" s="34"/>
      <c r="O42" s="34"/>
      <c r="Q42" s="159"/>
      <c r="R42" s="54"/>
      <c r="S42" s="166"/>
      <c r="T42" s="43"/>
      <c r="U42" s="44"/>
      <c r="V42" s="70"/>
      <c r="W42" s="55"/>
    </row>
    <row r="43" spans="2:23" ht="16.5" outlineLevel="1" thickBot="1" x14ac:dyDescent="0.3">
      <c r="B43" s="114">
        <v>9027101000</v>
      </c>
      <c r="C43" s="157"/>
      <c r="D43" s="174" t="s">
        <v>191</v>
      </c>
      <c r="E43" s="156" t="s">
        <v>12</v>
      </c>
      <c r="F43" s="82">
        <v>0</v>
      </c>
      <c r="G43" s="248">
        <v>11505</v>
      </c>
      <c r="H43" s="76">
        <f>G43*$K$5</f>
        <v>11505</v>
      </c>
      <c r="I43" s="158">
        <v>18</v>
      </c>
      <c r="J43" s="334">
        <f>F43*H43</f>
        <v>0</v>
      </c>
      <c r="K43" s="34"/>
      <c r="L43" s="34"/>
      <c r="M43" s="34"/>
      <c r="N43" s="34"/>
      <c r="O43" s="34"/>
      <c r="Q43" s="158">
        <v>18</v>
      </c>
      <c r="R43" s="54">
        <v>1</v>
      </c>
      <c r="S43" s="164">
        <v>14.4</v>
      </c>
      <c r="T43" s="43">
        <v>2.1999999999999999E-2</v>
      </c>
      <c r="U43" s="44">
        <f t="shared" ref="U43:U58" si="8">F43/Q43</f>
        <v>0</v>
      </c>
      <c r="V43" s="70">
        <f>U43*S43</f>
        <v>0</v>
      </c>
      <c r="W43" s="55">
        <f>U43*T43</f>
        <v>0</v>
      </c>
    </row>
    <row r="44" spans="2:23" ht="16.5" outlineLevel="1" thickBot="1" x14ac:dyDescent="0.3">
      <c r="B44" s="122">
        <v>9027101000</v>
      </c>
      <c r="C44" s="1"/>
      <c r="D44" s="175" t="s">
        <v>192</v>
      </c>
      <c r="E44" s="156" t="s">
        <v>12</v>
      </c>
      <c r="F44" s="82">
        <v>0</v>
      </c>
      <c r="G44" s="249">
        <v>11585</v>
      </c>
      <c r="H44" s="76">
        <f t="shared" ref="H44:H58" si="9">G44*$K$5</f>
        <v>11585</v>
      </c>
      <c r="I44" s="158">
        <v>18</v>
      </c>
      <c r="J44" s="334">
        <f t="shared" si="0"/>
        <v>0</v>
      </c>
      <c r="Q44" s="158">
        <v>18</v>
      </c>
      <c r="R44" s="54">
        <v>1</v>
      </c>
      <c r="S44" s="164">
        <v>15.3</v>
      </c>
      <c r="T44" s="43">
        <v>0</v>
      </c>
      <c r="U44" s="44">
        <f t="shared" si="8"/>
        <v>0</v>
      </c>
      <c r="V44" s="70">
        <f t="shared" si="2"/>
        <v>0</v>
      </c>
      <c r="W44" s="55">
        <f t="shared" si="3"/>
        <v>0</v>
      </c>
    </row>
    <row r="45" spans="2:23" ht="16.5" outlineLevel="1" thickBot="1" x14ac:dyDescent="0.3">
      <c r="B45" s="122">
        <v>9027101000</v>
      </c>
      <c r="C45" s="1"/>
      <c r="D45" s="175" t="s">
        <v>193</v>
      </c>
      <c r="E45" s="156" t="s">
        <v>12</v>
      </c>
      <c r="F45" s="82">
        <v>0</v>
      </c>
      <c r="G45" s="249">
        <v>11663</v>
      </c>
      <c r="H45" s="76">
        <f t="shared" si="9"/>
        <v>11663</v>
      </c>
      <c r="I45" s="158">
        <v>18</v>
      </c>
      <c r="J45" s="334">
        <f t="shared" si="0"/>
        <v>0</v>
      </c>
      <c r="Q45" s="158">
        <v>18</v>
      </c>
      <c r="R45" s="54">
        <v>1</v>
      </c>
      <c r="S45" s="164">
        <v>16.2</v>
      </c>
      <c r="T45" s="43">
        <v>2.1999999999999999E-2</v>
      </c>
      <c r="U45" s="44">
        <f t="shared" si="8"/>
        <v>0</v>
      </c>
      <c r="V45" s="70">
        <f t="shared" si="2"/>
        <v>0</v>
      </c>
      <c r="W45" s="55">
        <f t="shared" si="3"/>
        <v>0</v>
      </c>
    </row>
    <row r="46" spans="2:23" ht="16.5" outlineLevel="1" thickBot="1" x14ac:dyDescent="0.3">
      <c r="B46" s="122">
        <v>9027101000</v>
      </c>
      <c r="C46" s="1"/>
      <c r="D46" s="175" t="s">
        <v>194</v>
      </c>
      <c r="E46" s="156" t="s">
        <v>12</v>
      </c>
      <c r="F46" s="82">
        <v>0</v>
      </c>
      <c r="G46" s="249">
        <v>12485</v>
      </c>
      <c r="H46" s="76">
        <f t="shared" si="9"/>
        <v>12485</v>
      </c>
      <c r="I46" s="158">
        <v>14</v>
      </c>
      <c r="J46" s="334">
        <f t="shared" si="0"/>
        <v>0</v>
      </c>
      <c r="Q46" s="158">
        <v>14</v>
      </c>
      <c r="R46" s="54">
        <v>1</v>
      </c>
      <c r="S46" s="165">
        <v>15.4</v>
      </c>
      <c r="T46" s="43">
        <v>2.1999999999999999E-2</v>
      </c>
      <c r="U46" s="44">
        <f t="shared" si="8"/>
        <v>0</v>
      </c>
      <c r="V46" s="70">
        <f t="shared" si="2"/>
        <v>0</v>
      </c>
      <c r="W46" s="55">
        <f t="shared" si="3"/>
        <v>0</v>
      </c>
    </row>
    <row r="47" spans="2:23" ht="16.5" outlineLevel="1" thickBot="1" x14ac:dyDescent="0.3">
      <c r="B47" s="122">
        <v>9027101000</v>
      </c>
      <c r="C47" s="1"/>
      <c r="D47" s="175" t="s">
        <v>195</v>
      </c>
      <c r="E47" s="156" t="s">
        <v>12</v>
      </c>
      <c r="F47" s="82">
        <v>0</v>
      </c>
      <c r="G47" s="249">
        <v>14340</v>
      </c>
      <c r="H47" s="76">
        <f t="shared" si="9"/>
        <v>14340</v>
      </c>
      <c r="I47" s="77">
        <v>13</v>
      </c>
      <c r="J47" s="334">
        <f t="shared" si="0"/>
        <v>0</v>
      </c>
      <c r="Q47" s="77">
        <v>13</v>
      </c>
      <c r="R47" s="54">
        <v>1</v>
      </c>
      <c r="S47" s="42">
        <v>16.899999999999999</v>
      </c>
      <c r="T47" s="43">
        <v>2.1999999999999999E-2</v>
      </c>
      <c r="U47" s="44">
        <f t="shared" si="8"/>
        <v>0</v>
      </c>
      <c r="V47" s="70">
        <f t="shared" si="2"/>
        <v>0</v>
      </c>
      <c r="W47" s="55">
        <f t="shared" si="3"/>
        <v>0</v>
      </c>
    </row>
    <row r="48" spans="2:23" ht="16.5" outlineLevel="1" thickBot="1" x14ac:dyDescent="0.3">
      <c r="B48" s="122">
        <v>9027101000</v>
      </c>
      <c r="C48" s="1"/>
      <c r="D48" s="175" t="s">
        <v>196</v>
      </c>
      <c r="E48" s="156" t="s">
        <v>12</v>
      </c>
      <c r="F48" s="82">
        <v>0</v>
      </c>
      <c r="G48" s="249">
        <v>15239</v>
      </c>
      <c r="H48" s="76">
        <f t="shared" si="9"/>
        <v>15239</v>
      </c>
      <c r="I48" s="77">
        <v>12</v>
      </c>
      <c r="J48" s="334">
        <f t="shared" si="0"/>
        <v>0</v>
      </c>
      <c r="Q48" s="77">
        <v>12</v>
      </c>
      <c r="R48" s="54">
        <v>1</v>
      </c>
      <c r="S48" s="49">
        <v>18</v>
      </c>
      <c r="T48" s="43">
        <v>2.1999999999999999E-2</v>
      </c>
      <c r="U48" s="44">
        <f t="shared" si="8"/>
        <v>0</v>
      </c>
      <c r="V48" s="70">
        <f t="shared" si="2"/>
        <v>0</v>
      </c>
      <c r="W48" s="55">
        <f t="shared" si="3"/>
        <v>0</v>
      </c>
    </row>
    <row r="49" spans="2:23" ht="16.5" outlineLevel="1" thickBot="1" x14ac:dyDescent="0.3">
      <c r="B49" s="122">
        <v>9027101000</v>
      </c>
      <c r="C49" s="1"/>
      <c r="D49" s="175" t="s">
        <v>205</v>
      </c>
      <c r="E49" s="156" t="s">
        <v>12</v>
      </c>
      <c r="F49" s="82">
        <v>0</v>
      </c>
      <c r="G49" s="249">
        <v>18783</v>
      </c>
      <c r="H49" s="76">
        <f t="shared" si="9"/>
        <v>18783</v>
      </c>
      <c r="I49" s="77">
        <v>2</v>
      </c>
      <c r="J49" s="334">
        <f t="shared" si="0"/>
        <v>0</v>
      </c>
      <c r="Q49" s="77">
        <v>2</v>
      </c>
      <c r="R49" s="54">
        <v>1</v>
      </c>
      <c r="S49" s="173">
        <v>11.4</v>
      </c>
      <c r="T49" s="43">
        <v>2.1999999999999999E-2</v>
      </c>
      <c r="U49" s="44">
        <f t="shared" si="8"/>
        <v>0</v>
      </c>
      <c r="V49" s="70">
        <f t="shared" si="2"/>
        <v>0</v>
      </c>
      <c r="W49" s="55">
        <f t="shared" si="3"/>
        <v>0</v>
      </c>
    </row>
    <row r="50" spans="2:23" ht="16.5" outlineLevel="1" thickBot="1" x14ac:dyDescent="0.3">
      <c r="B50" s="122">
        <v>9027101000</v>
      </c>
      <c r="C50" s="1"/>
      <c r="D50" s="175" t="s">
        <v>197</v>
      </c>
      <c r="E50" s="156" t="s">
        <v>12</v>
      </c>
      <c r="F50" s="82">
        <v>0</v>
      </c>
      <c r="G50" s="249">
        <v>19109</v>
      </c>
      <c r="H50" s="76">
        <f t="shared" si="9"/>
        <v>19109</v>
      </c>
      <c r="I50" s="158">
        <v>2</v>
      </c>
      <c r="J50" s="334">
        <f t="shared" si="0"/>
        <v>0</v>
      </c>
      <c r="Q50" s="158">
        <v>2</v>
      </c>
      <c r="R50" s="54">
        <v>1</v>
      </c>
      <c r="S50" s="164">
        <v>14</v>
      </c>
      <c r="T50" s="43">
        <v>2.1999999999999999E-2</v>
      </c>
      <c r="U50" s="44">
        <f t="shared" si="8"/>
        <v>0</v>
      </c>
      <c r="V50" s="70">
        <f t="shared" si="2"/>
        <v>0</v>
      </c>
      <c r="W50" s="55">
        <f t="shared" si="3"/>
        <v>0</v>
      </c>
    </row>
    <row r="51" spans="2:23" ht="16.5" outlineLevel="1" thickBot="1" x14ac:dyDescent="0.3">
      <c r="B51" s="122">
        <v>9027101000</v>
      </c>
      <c r="C51" s="1"/>
      <c r="D51" s="175" t="s">
        <v>343</v>
      </c>
      <c r="E51" s="156" t="s">
        <v>12</v>
      </c>
      <c r="F51" s="82">
        <v>0</v>
      </c>
      <c r="G51" s="249">
        <v>22931</v>
      </c>
      <c r="H51" s="76">
        <f t="shared" si="9"/>
        <v>22931</v>
      </c>
      <c r="I51" s="158">
        <v>2</v>
      </c>
      <c r="J51" s="334">
        <f t="shared" si="0"/>
        <v>0</v>
      </c>
      <c r="Q51" s="158">
        <v>2</v>
      </c>
      <c r="R51" s="54">
        <v>1</v>
      </c>
      <c r="S51" s="164">
        <v>16</v>
      </c>
      <c r="T51" s="43">
        <v>2.1999999999999999E-2</v>
      </c>
      <c r="U51" s="44">
        <f t="shared" si="8"/>
        <v>0</v>
      </c>
      <c r="V51" s="70">
        <f t="shared" si="2"/>
        <v>0</v>
      </c>
      <c r="W51" s="55">
        <f t="shared" si="3"/>
        <v>0</v>
      </c>
    </row>
    <row r="52" spans="2:23" ht="16.5" outlineLevel="1" thickBot="1" x14ac:dyDescent="0.3">
      <c r="B52" s="122">
        <v>9027101000</v>
      </c>
      <c r="C52" s="1"/>
      <c r="D52" s="175" t="s">
        <v>198</v>
      </c>
      <c r="E52" s="156" t="s">
        <v>12</v>
      </c>
      <c r="F52" s="82">
        <v>0</v>
      </c>
      <c r="G52" s="249">
        <v>27712</v>
      </c>
      <c r="H52" s="76">
        <f t="shared" si="9"/>
        <v>27712</v>
      </c>
      <c r="I52" s="158">
        <v>2</v>
      </c>
      <c r="J52" s="334">
        <f t="shared" si="0"/>
        <v>0</v>
      </c>
      <c r="Q52" s="158">
        <v>2</v>
      </c>
      <c r="R52" s="54">
        <v>1</v>
      </c>
      <c r="S52" s="164">
        <v>17</v>
      </c>
      <c r="T52" s="43">
        <v>2.1999999999999999E-2</v>
      </c>
      <c r="U52" s="44">
        <f t="shared" si="8"/>
        <v>0</v>
      </c>
      <c r="V52" s="70">
        <f t="shared" si="2"/>
        <v>0</v>
      </c>
      <c r="W52" s="55">
        <f t="shared" si="3"/>
        <v>0</v>
      </c>
    </row>
    <row r="53" spans="2:23" ht="16.5" outlineLevel="1" thickBot="1" x14ac:dyDescent="0.3">
      <c r="B53" s="122">
        <v>9027101000</v>
      </c>
      <c r="C53" s="1"/>
      <c r="D53" s="175" t="s">
        <v>199</v>
      </c>
      <c r="E53" s="156" t="s">
        <v>12</v>
      </c>
      <c r="F53" s="82">
        <v>0</v>
      </c>
      <c r="G53" s="249">
        <v>29433</v>
      </c>
      <c r="H53" s="76">
        <f t="shared" si="9"/>
        <v>29433</v>
      </c>
      <c r="I53" s="158">
        <v>1</v>
      </c>
      <c r="J53" s="334">
        <f t="shared" si="0"/>
        <v>0</v>
      </c>
      <c r="Q53" s="158">
        <v>1</v>
      </c>
      <c r="R53" s="54">
        <v>1</v>
      </c>
      <c r="S53" s="164">
        <v>10.5</v>
      </c>
      <c r="T53" s="43">
        <v>2.1999999999999999E-2</v>
      </c>
      <c r="U53" s="44">
        <f t="shared" si="8"/>
        <v>0</v>
      </c>
      <c r="V53" s="70">
        <f t="shared" si="2"/>
        <v>0</v>
      </c>
      <c r="W53" s="55">
        <f t="shared" si="3"/>
        <v>0</v>
      </c>
    </row>
    <row r="54" spans="2:23" ht="16.5" outlineLevel="1" thickBot="1" x14ac:dyDescent="0.3">
      <c r="B54" s="122">
        <v>9027101000</v>
      </c>
      <c r="C54" s="1"/>
      <c r="D54" s="175" t="s">
        <v>200</v>
      </c>
      <c r="E54" s="156" t="s">
        <v>12</v>
      </c>
      <c r="F54" s="82">
        <v>0</v>
      </c>
      <c r="G54" s="249">
        <v>36698</v>
      </c>
      <c r="H54" s="76">
        <f t="shared" si="9"/>
        <v>36698</v>
      </c>
      <c r="I54" s="158">
        <v>1</v>
      </c>
      <c r="J54" s="334">
        <f t="shared" si="0"/>
        <v>0</v>
      </c>
      <c r="Q54" s="158">
        <v>1</v>
      </c>
      <c r="R54" s="54">
        <v>1</v>
      </c>
      <c r="S54" s="165">
        <v>15.5</v>
      </c>
      <c r="T54" s="43">
        <v>2.1999999999999999E-2</v>
      </c>
      <c r="U54" s="44">
        <f t="shared" si="8"/>
        <v>0</v>
      </c>
      <c r="V54" s="70">
        <f t="shared" si="2"/>
        <v>0</v>
      </c>
      <c r="W54" s="55">
        <f t="shared" si="3"/>
        <v>0</v>
      </c>
    </row>
    <row r="55" spans="2:23" ht="16.5" outlineLevel="1" thickBot="1" x14ac:dyDescent="0.3">
      <c r="B55" s="122">
        <v>9027101000</v>
      </c>
      <c r="C55" s="1"/>
      <c r="D55" s="170" t="s">
        <v>201</v>
      </c>
      <c r="E55" s="156" t="s">
        <v>12</v>
      </c>
      <c r="F55" s="82">
        <v>0</v>
      </c>
      <c r="G55" s="249">
        <v>55903</v>
      </c>
      <c r="H55" s="76">
        <f t="shared" si="9"/>
        <v>55903</v>
      </c>
      <c r="I55" s="77">
        <v>1</v>
      </c>
      <c r="J55" s="334">
        <f t="shared" si="0"/>
        <v>0</v>
      </c>
      <c r="Q55" s="77">
        <v>1</v>
      </c>
      <c r="R55" s="54">
        <v>1</v>
      </c>
      <c r="S55" s="166">
        <v>26</v>
      </c>
      <c r="T55" s="43">
        <v>2.1999999999999999E-2</v>
      </c>
      <c r="U55" s="44">
        <f t="shared" si="8"/>
        <v>0</v>
      </c>
      <c r="V55" s="70">
        <f t="shared" si="2"/>
        <v>0</v>
      </c>
      <c r="W55" s="55">
        <f t="shared" si="3"/>
        <v>0</v>
      </c>
    </row>
    <row r="56" spans="2:23" ht="16.5" outlineLevel="1" thickBot="1" x14ac:dyDescent="0.3">
      <c r="B56" s="122">
        <v>9027101000</v>
      </c>
      <c r="C56" s="1"/>
      <c r="D56" s="170" t="s">
        <v>202</v>
      </c>
      <c r="E56" s="156" t="s">
        <v>12</v>
      </c>
      <c r="F56" s="82">
        <v>0</v>
      </c>
      <c r="G56" s="249">
        <v>77211</v>
      </c>
      <c r="H56" s="76">
        <f t="shared" si="9"/>
        <v>77211</v>
      </c>
      <c r="I56" s="77">
        <v>1</v>
      </c>
      <c r="J56" s="334">
        <f t="shared" si="0"/>
        <v>0</v>
      </c>
      <c r="Q56" s="77">
        <v>1</v>
      </c>
      <c r="R56" s="54">
        <v>1</v>
      </c>
      <c r="S56" s="166">
        <v>31</v>
      </c>
      <c r="T56" s="43">
        <v>0.05</v>
      </c>
      <c r="U56" s="44">
        <f t="shared" si="8"/>
        <v>0</v>
      </c>
      <c r="V56" s="70">
        <f t="shared" si="2"/>
        <v>0</v>
      </c>
      <c r="W56" s="55">
        <f t="shared" si="3"/>
        <v>0</v>
      </c>
    </row>
    <row r="57" spans="2:23" ht="16.5" outlineLevel="1" thickBot="1" x14ac:dyDescent="0.3">
      <c r="B57" s="124">
        <v>9027101000</v>
      </c>
      <c r="C57" s="1"/>
      <c r="D57" s="175" t="s">
        <v>203</v>
      </c>
      <c r="E57" s="156" t="s">
        <v>12</v>
      </c>
      <c r="F57" s="82">
        <v>0</v>
      </c>
      <c r="G57" s="249">
        <v>90684</v>
      </c>
      <c r="H57" s="76">
        <f t="shared" si="9"/>
        <v>90684</v>
      </c>
      <c r="I57" s="158">
        <v>1</v>
      </c>
      <c r="J57" s="334">
        <f t="shared" si="0"/>
        <v>0</v>
      </c>
      <c r="Q57" s="158">
        <v>1</v>
      </c>
      <c r="R57" s="54">
        <v>1</v>
      </c>
      <c r="S57" s="165">
        <v>32.5</v>
      </c>
      <c r="T57" s="43">
        <v>0.63</v>
      </c>
      <c r="U57" s="44">
        <f t="shared" si="8"/>
        <v>0</v>
      </c>
      <c r="V57" s="70">
        <f t="shared" si="2"/>
        <v>0</v>
      </c>
      <c r="W57" s="55">
        <f t="shared" si="3"/>
        <v>0</v>
      </c>
    </row>
    <row r="58" spans="2:23" ht="16.5" outlineLevel="1" thickBot="1" x14ac:dyDescent="0.3">
      <c r="B58" s="124">
        <v>9027101000</v>
      </c>
      <c r="C58" s="1"/>
      <c r="D58" s="170" t="s">
        <v>204</v>
      </c>
      <c r="E58" s="156" t="s">
        <v>12</v>
      </c>
      <c r="F58" s="82">
        <v>0</v>
      </c>
      <c r="G58" s="249">
        <v>105800</v>
      </c>
      <c r="H58" s="76">
        <f t="shared" si="9"/>
        <v>105800</v>
      </c>
      <c r="I58" s="159">
        <v>1</v>
      </c>
      <c r="J58" s="334">
        <f t="shared" si="0"/>
        <v>0</v>
      </c>
      <c r="Q58" s="159">
        <v>1</v>
      </c>
      <c r="R58" s="54">
        <v>1</v>
      </c>
      <c r="S58" s="166">
        <v>36.5</v>
      </c>
      <c r="T58" s="43">
        <v>0.63</v>
      </c>
      <c r="U58" s="44">
        <f t="shared" si="8"/>
        <v>0</v>
      </c>
      <c r="V58" s="70">
        <f t="shared" si="2"/>
        <v>0</v>
      </c>
      <c r="W58" s="55">
        <f t="shared" si="3"/>
        <v>0</v>
      </c>
    </row>
    <row r="59" spans="2:23" ht="21.75" thickBot="1" x14ac:dyDescent="0.4">
      <c r="B59" s="293" t="s">
        <v>306</v>
      </c>
      <c r="C59" s="294"/>
      <c r="D59" s="294"/>
      <c r="E59" s="294"/>
      <c r="F59" s="294"/>
      <c r="G59" s="294"/>
      <c r="H59" s="294"/>
      <c r="I59" s="294"/>
      <c r="J59" s="295"/>
      <c r="Q59" s="159"/>
      <c r="R59" s="54"/>
      <c r="S59" s="166"/>
      <c r="T59" s="43"/>
      <c r="U59" s="44"/>
      <c r="V59" s="70"/>
      <c r="W59" s="55"/>
    </row>
    <row r="60" spans="2:23" ht="16.5" outlineLevel="1" thickBot="1" x14ac:dyDescent="0.3">
      <c r="B60" s="114">
        <v>9027101000</v>
      </c>
      <c r="C60" s="1"/>
      <c r="D60" s="174" t="s">
        <v>206</v>
      </c>
      <c r="E60" s="156" t="s">
        <v>12</v>
      </c>
      <c r="F60" s="82">
        <v>0</v>
      </c>
      <c r="G60" s="248">
        <v>14780</v>
      </c>
      <c r="H60" s="76">
        <f>G60*$K$5</f>
        <v>14780</v>
      </c>
      <c r="I60" s="159">
        <v>12</v>
      </c>
      <c r="J60" s="334">
        <f t="shared" si="0"/>
        <v>0</v>
      </c>
      <c r="Q60" s="159">
        <v>12</v>
      </c>
      <c r="R60" s="54">
        <v>1</v>
      </c>
      <c r="S60" s="166">
        <v>15.6</v>
      </c>
      <c r="T60" s="43">
        <v>2.1999999999999999E-2</v>
      </c>
      <c r="U60" s="44">
        <f t="shared" ref="U60:U75" si="10">F60/Q60</f>
        <v>0</v>
      </c>
      <c r="V60" s="70">
        <f t="shared" si="2"/>
        <v>0</v>
      </c>
      <c r="W60" s="55">
        <f t="shared" si="3"/>
        <v>0</v>
      </c>
    </row>
    <row r="61" spans="2:23" ht="16.5" outlineLevel="1" thickBot="1" x14ac:dyDescent="0.3">
      <c r="B61" s="122">
        <v>9027101000</v>
      </c>
      <c r="C61" s="1"/>
      <c r="D61" s="175" t="s">
        <v>207</v>
      </c>
      <c r="E61" s="156" t="s">
        <v>12</v>
      </c>
      <c r="F61" s="82">
        <v>0</v>
      </c>
      <c r="G61" s="249">
        <v>14944</v>
      </c>
      <c r="H61" s="76">
        <f t="shared" ref="H61:H75" si="11">G61*$K$5</f>
        <v>14944</v>
      </c>
      <c r="I61" s="159">
        <v>12</v>
      </c>
      <c r="J61" s="334">
        <f t="shared" si="0"/>
        <v>0</v>
      </c>
      <c r="Q61" s="159">
        <v>12</v>
      </c>
      <c r="R61" s="54">
        <v>1</v>
      </c>
      <c r="S61" s="166">
        <v>16.2</v>
      </c>
      <c r="T61" s="43">
        <v>2.1999999999999999E-2</v>
      </c>
      <c r="U61" s="44">
        <f t="shared" si="10"/>
        <v>0</v>
      </c>
      <c r="V61" s="70">
        <f t="shared" si="2"/>
        <v>0</v>
      </c>
      <c r="W61" s="55">
        <f t="shared" si="3"/>
        <v>0</v>
      </c>
    </row>
    <row r="62" spans="2:23" ht="16.5" outlineLevel="1" thickBot="1" x14ac:dyDescent="0.3">
      <c r="B62" s="122">
        <v>9027101000</v>
      </c>
      <c r="C62" s="1"/>
      <c r="D62" s="175" t="s">
        <v>208</v>
      </c>
      <c r="E62" s="156" t="s">
        <v>12</v>
      </c>
      <c r="F62" s="82">
        <v>0</v>
      </c>
      <c r="G62" s="249">
        <v>15138</v>
      </c>
      <c r="H62" s="76">
        <f t="shared" si="11"/>
        <v>15138</v>
      </c>
      <c r="I62" s="159">
        <v>12</v>
      </c>
      <c r="J62" s="334">
        <f t="shared" si="0"/>
        <v>0</v>
      </c>
      <c r="Q62" s="159">
        <v>12</v>
      </c>
      <c r="R62" s="54">
        <v>1</v>
      </c>
      <c r="S62" s="166">
        <v>16.8</v>
      </c>
      <c r="T62" s="43">
        <v>2.1999999999999999E-2</v>
      </c>
      <c r="U62" s="44">
        <f t="shared" si="10"/>
        <v>0</v>
      </c>
      <c r="V62" s="70">
        <f t="shared" si="2"/>
        <v>0</v>
      </c>
      <c r="W62" s="55">
        <f t="shared" si="3"/>
        <v>0</v>
      </c>
    </row>
    <row r="63" spans="2:23" ht="16.5" outlineLevel="1" thickBot="1" x14ac:dyDescent="0.3">
      <c r="B63" s="122">
        <v>9027101000</v>
      </c>
      <c r="C63" s="1"/>
      <c r="D63" s="175" t="s">
        <v>209</v>
      </c>
      <c r="E63" s="156" t="s">
        <v>12</v>
      </c>
      <c r="F63" s="82">
        <v>0</v>
      </c>
      <c r="G63" s="249">
        <v>15689</v>
      </c>
      <c r="H63" s="76">
        <f t="shared" si="11"/>
        <v>15689</v>
      </c>
      <c r="I63" s="159">
        <v>10</v>
      </c>
      <c r="J63" s="334">
        <f t="shared" si="0"/>
        <v>0</v>
      </c>
      <c r="Q63" s="159">
        <v>10</v>
      </c>
      <c r="R63" s="54">
        <v>1</v>
      </c>
      <c r="S63" s="166">
        <v>16</v>
      </c>
      <c r="T63" s="43">
        <v>2.1999999999999999E-2</v>
      </c>
      <c r="U63" s="44">
        <f t="shared" si="10"/>
        <v>0</v>
      </c>
      <c r="V63" s="70">
        <f t="shared" si="2"/>
        <v>0</v>
      </c>
      <c r="W63" s="55">
        <f t="shared" si="3"/>
        <v>0</v>
      </c>
    </row>
    <row r="64" spans="2:23" ht="16.5" outlineLevel="1" thickBot="1" x14ac:dyDescent="0.3">
      <c r="B64" s="122">
        <v>9027101000</v>
      </c>
      <c r="C64" s="1"/>
      <c r="D64" s="175" t="s">
        <v>210</v>
      </c>
      <c r="E64" s="156" t="s">
        <v>12</v>
      </c>
      <c r="F64" s="82">
        <v>0</v>
      </c>
      <c r="G64" s="249">
        <v>17174</v>
      </c>
      <c r="H64" s="76">
        <f t="shared" si="11"/>
        <v>17174</v>
      </c>
      <c r="I64" s="159">
        <v>10</v>
      </c>
      <c r="J64" s="334">
        <f t="shared" si="0"/>
        <v>0</v>
      </c>
      <c r="Q64" s="159">
        <v>10</v>
      </c>
      <c r="R64" s="54">
        <v>1</v>
      </c>
      <c r="S64" s="166">
        <v>18</v>
      </c>
      <c r="T64" s="43">
        <v>2.1999999999999999E-2</v>
      </c>
      <c r="U64" s="44">
        <f t="shared" si="10"/>
        <v>0</v>
      </c>
      <c r="V64" s="70">
        <f t="shared" si="2"/>
        <v>0</v>
      </c>
      <c r="W64" s="55">
        <f t="shared" si="3"/>
        <v>0</v>
      </c>
    </row>
    <row r="65" spans="2:23" ht="16.5" outlineLevel="1" thickBot="1" x14ac:dyDescent="0.3">
      <c r="B65" s="122">
        <v>9027101000</v>
      </c>
      <c r="C65" s="1"/>
      <c r="D65" s="175" t="s">
        <v>211</v>
      </c>
      <c r="E65" s="156" t="s">
        <v>12</v>
      </c>
      <c r="F65" s="82">
        <v>0</v>
      </c>
      <c r="G65" s="249">
        <v>18063</v>
      </c>
      <c r="H65" s="76">
        <f t="shared" si="11"/>
        <v>18063</v>
      </c>
      <c r="I65" s="159">
        <v>10</v>
      </c>
      <c r="J65" s="334">
        <f t="shared" si="0"/>
        <v>0</v>
      </c>
      <c r="Q65" s="159">
        <v>10</v>
      </c>
      <c r="R65" s="54">
        <v>1</v>
      </c>
      <c r="S65" s="166">
        <v>20</v>
      </c>
      <c r="T65" s="43">
        <v>2.1999999999999999E-2</v>
      </c>
      <c r="U65" s="44">
        <f t="shared" si="10"/>
        <v>0</v>
      </c>
      <c r="V65" s="70">
        <f t="shared" si="2"/>
        <v>0</v>
      </c>
      <c r="W65" s="55">
        <f t="shared" si="3"/>
        <v>0</v>
      </c>
    </row>
    <row r="66" spans="2:23" ht="16.5" customHeight="1" outlineLevel="1" thickBot="1" x14ac:dyDescent="0.3">
      <c r="B66" s="122">
        <v>9027101000</v>
      </c>
      <c r="C66" s="1"/>
      <c r="D66" s="175" t="s">
        <v>220</v>
      </c>
      <c r="E66" s="156" t="s">
        <v>12</v>
      </c>
      <c r="F66" s="82">
        <v>0</v>
      </c>
      <c r="G66" s="249">
        <v>21595</v>
      </c>
      <c r="H66" s="76">
        <f t="shared" si="11"/>
        <v>21595</v>
      </c>
      <c r="I66" s="159">
        <v>2</v>
      </c>
      <c r="J66" s="334">
        <f t="shared" si="0"/>
        <v>0</v>
      </c>
      <c r="Q66" s="159">
        <v>2</v>
      </c>
      <c r="R66" s="54">
        <v>1</v>
      </c>
      <c r="S66" s="166">
        <v>12.4</v>
      </c>
      <c r="T66" s="43">
        <v>2.1999999999999999E-2</v>
      </c>
      <c r="U66" s="44">
        <f t="shared" si="10"/>
        <v>0</v>
      </c>
      <c r="V66" s="70">
        <f t="shared" si="2"/>
        <v>0</v>
      </c>
      <c r="W66" s="55">
        <f t="shared" si="3"/>
        <v>0</v>
      </c>
    </row>
    <row r="67" spans="2:23" ht="15" customHeight="1" outlineLevel="1" thickBot="1" x14ac:dyDescent="0.3">
      <c r="B67" s="122">
        <v>9027101000</v>
      </c>
      <c r="C67" s="1"/>
      <c r="D67" s="175" t="s">
        <v>212</v>
      </c>
      <c r="E67" s="156" t="s">
        <v>12</v>
      </c>
      <c r="F67" s="82">
        <v>0</v>
      </c>
      <c r="G67" s="249">
        <v>21937</v>
      </c>
      <c r="H67" s="76">
        <f t="shared" si="11"/>
        <v>21937</v>
      </c>
      <c r="I67" s="159">
        <v>2</v>
      </c>
      <c r="J67" s="334">
        <f t="shared" si="0"/>
        <v>0</v>
      </c>
      <c r="Q67" s="159">
        <v>2</v>
      </c>
      <c r="R67" s="54">
        <v>1</v>
      </c>
      <c r="S67" s="166">
        <v>15</v>
      </c>
      <c r="T67" s="43">
        <v>2.1999999999999999E-2</v>
      </c>
      <c r="U67" s="44">
        <f t="shared" si="10"/>
        <v>0</v>
      </c>
      <c r="V67" s="70">
        <f t="shared" si="2"/>
        <v>0</v>
      </c>
      <c r="W67" s="55">
        <f t="shared" si="3"/>
        <v>0</v>
      </c>
    </row>
    <row r="68" spans="2:23" ht="15" customHeight="1" outlineLevel="1" thickBot="1" x14ac:dyDescent="0.3">
      <c r="B68" s="122">
        <v>9027101000</v>
      </c>
      <c r="C68" s="1"/>
      <c r="D68" s="175" t="s">
        <v>221</v>
      </c>
      <c r="E68" s="156" t="s">
        <v>12</v>
      </c>
      <c r="F68" s="82">
        <v>0</v>
      </c>
      <c r="G68" s="249">
        <v>25759</v>
      </c>
      <c r="H68" s="76">
        <f t="shared" si="11"/>
        <v>25759</v>
      </c>
      <c r="I68" s="159">
        <v>2</v>
      </c>
      <c r="J68" s="334">
        <f t="shared" si="0"/>
        <v>0</v>
      </c>
      <c r="Q68" s="159">
        <v>2</v>
      </c>
      <c r="R68" s="54">
        <v>1</v>
      </c>
      <c r="S68" s="166">
        <v>18</v>
      </c>
      <c r="T68" s="43">
        <v>2.1999999999999999E-2</v>
      </c>
      <c r="U68" s="44">
        <f t="shared" si="10"/>
        <v>0</v>
      </c>
      <c r="V68" s="70">
        <f t="shared" si="2"/>
        <v>0</v>
      </c>
      <c r="W68" s="55">
        <f t="shared" si="3"/>
        <v>0</v>
      </c>
    </row>
    <row r="69" spans="2:23" ht="16.5" outlineLevel="1" thickBot="1" x14ac:dyDescent="0.3">
      <c r="B69" s="122">
        <v>9027101000</v>
      </c>
      <c r="C69" s="1"/>
      <c r="D69" s="175" t="s">
        <v>213</v>
      </c>
      <c r="E69" s="156" t="s">
        <v>12</v>
      </c>
      <c r="F69" s="82">
        <v>0</v>
      </c>
      <c r="G69" s="249">
        <v>30424</v>
      </c>
      <c r="H69" s="76">
        <f t="shared" si="11"/>
        <v>30424</v>
      </c>
      <c r="I69" s="159">
        <v>2</v>
      </c>
      <c r="J69" s="334">
        <f t="shared" si="0"/>
        <v>0</v>
      </c>
      <c r="Q69" s="159">
        <v>2</v>
      </c>
      <c r="R69" s="54">
        <v>1</v>
      </c>
      <c r="S69" s="166">
        <v>19</v>
      </c>
      <c r="T69" s="43">
        <v>2.1999999999999999E-2</v>
      </c>
      <c r="U69" s="44">
        <f t="shared" si="10"/>
        <v>0</v>
      </c>
      <c r="V69" s="70">
        <f t="shared" si="2"/>
        <v>0</v>
      </c>
      <c r="W69" s="55">
        <f t="shared" si="3"/>
        <v>0</v>
      </c>
    </row>
    <row r="70" spans="2:23" ht="16.5" outlineLevel="1" thickBot="1" x14ac:dyDescent="0.3">
      <c r="B70" s="122">
        <v>9027101000</v>
      </c>
      <c r="C70" s="1"/>
      <c r="D70" s="175" t="s">
        <v>214</v>
      </c>
      <c r="E70" s="156" t="s">
        <v>12</v>
      </c>
      <c r="F70" s="82">
        <v>0</v>
      </c>
      <c r="G70" s="249">
        <v>32139</v>
      </c>
      <c r="H70" s="76">
        <f t="shared" si="11"/>
        <v>32139</v>
      </c>
      <c r="I70" s="159">
        <v>1</v>
      </c>
      <c r="J70" s="334">
        <f t="shared" si="0"/>
        <v>0</v>
      </c>
      <c r="Q70" s="159">
        <v>1</v>
      </c>
      <c r="R70" s="54">
        <v>1</v>
      </c>
      <c r="S70" s="166">
        <v>11</v>
      </c>
      <c r="T70" s="43">
        <v>2.1999999999999999E-2</v>
      </c>
      <c r="U70" s="44">
        <f t="shared" si="10"/>
        <v>0</v>
      </c>
      <c r="V70" s="70">
        <f t="shared" si="2"/>
        <v>0</v>
      </c>
      <c r="W70" s="55">
        <f t="shared" si="3"/>
        <v>0</v>
      </c>
    </row>
    <row r="71" spans="2:23" ht="16.5" outlineLevel="1" thickBot="1" x14ac:dyDescent="0.3">
      <c r="B71" s="122">
        <v>9027101000</v>
      </c>
      <c r="C71" s="1"/>
      <c r="D71" s="175" t="s">
        <v>215</v>
      </c>
      <c r="E71" s="156" t="s">
        <v>12</v>
      </c>
      <c r="F71" s="82">
        <v>0</v>
      </c>
      <c r="G71" s="249">
        <v>40675</v>
      </c>
      <c r="H71" s="76">
        <f t="shared" si="11"/>
        <v>40675</v>
      </c>
      <c r="I71" s="159">
        <v>1</v>
      </c>
      <c r="J71" s="334">
        <f t="shared" si="0"/>
        <v>0</v>
      </c>
      <c r="Q71" s="159">
        <v>1</v>
      </c>
      <c r="R71" s="54">
        <v>1</v>
      </c>
      <c r="S71" s="166">
        <v>16</v>
      </c>
      <c r="T71" s="43">
        <v>2.1999999999999999E-2</v>
      </c>
      <c r="U71" s="44">
        <f t="shared" si="10"/>
        <v>0</v>
      </c>
      <c r="V71" s="70">
        <f t="shared" si="2"/>
        <v>0</v>
      </c>
      <c r="W71" s="55">
        <f t="shared" si="3"/>
        <v>0</v>
      </c>
    </row>
    <row r="72" spans="2:23" ht="16.5" outlineLevel="1" thickBot="1" x14ac:dyDescent="0.3">
      <c r="B72" s="122">
        <v>9027101000</v>
      </c>
      <c r="C72" s="1"/>
      <c r="D72" s="175" t="s">
        <v>216</v>
      </c>
      <c r="E72" s="156" t="s">
        <v>12</v>
      </c>
      <c r="F72" s="82">
        <v>0</v>
      </c>
      <c r="G72" s="249">
        <v>58614</v>
      </c>
      <c r="H72" s="76">
        <f t="shared" si="11"/>
        <v>58614</v>
      </c>
      <c r="I72" s="159">
        <v>1</v>
      </c>
      <c r="J72" s="334">
        <f t="shared" si="0"/>
        <v>0</v>
      </c>
      <c r="Q72" s="159">
        <v>1</v>
      </c>
      <c r="R72" s="54">
        <v>1</v>
      </c>
      <c r="S72" s="166">
        <v>26</v>
      </c>
      <c r="T72" s="43">
        <v>2.1999999999999999E-2</v>
      </c>
      <c r="U72" s="44">
        <f t="shared" si="10"/>
        <v>0</v>
      </c>
      <c r="V72" s="70">
        <f t="shared" si="2"/>
        <v>0</v>
      </c>
      <c r="W72" s="55">
        <f t="shared" si="3"/>
        <v>0</v>
      </c>
    </row>
    <row r="73" spans="2:23" ht="16.5" outlineLevel="1" thickBot="1" x14ac:dyDescent="0.3">
      <c r="B73" s="122">
        <v>9027101000</v>
      </c>
      <c r="C73" s="1"/>
      <c r="D73" s="175" t="s">
        <v>217</v>
      </c>
      <c r="E73" s="156" t="s">
        <v>12</v>
      </c>
      <c r="F73" s="82">
        <v>0</v>
      </c>
      <c r="G73" s="249">
        <v>81180</v>
      </c>
      <c r="H73" s="76">
        <f t="shared" si="11"/>
        <v>81180</v>
      </c>
      <c r="I73" s="159">
        <v>1</v>
      </c>
      <c r="J73" s="334">
        <f t="shared" si="0"/>
        <v>0</v>
      </c>
      <c r="Q73" s="159">
        <v>1</v>
      </c>
      <c r="R73" s="54">
        <v>1</v>
      </c>
      <c r="S73" s="166">
        <v>30</v>
      </c>
      <c r="T73" s="43">
        <v>0.05</v>
      </c>
      <c r="U73" s="44">
        <f t="shared" si="10"/>
        <v>0</v>
      </c>
      <c r="V73" s="70">
        <f t="shared" si="2"/>
        <v>0</v>
      </c>
      <c r="W73" s="55">
        <f t="shared" si="3"/>
        <v>0</v>
      </c>
    </row>
    <row r="74" spans="2:23" ht="16.5" outlineLevel="1" thickBot="1" x14ac:dyDescent="0.3">
      <c r="B74" s="124">
        <v>9027101000</v>
      </c>
      <c r="C74" s="1"/>
      <c r="D74" s="175" t="s">
        <v>218</v>
      </c>
      <c r="E74" s="156" t="s">
        <v>12</v>
      </c>
      <c r="F74" s="82">
        <v>0</v>
      </c>
      <c r="G74" s="249">
        <v>94661</v>
      </c>
      <c r="H74" s="76">
        <f t="shared" si="11"/>
        <v>94661</v>
      </c>
      <c r="I74" s="159">
        <v>1</v>
      </c>
      <c r="J74" s="334">
        <f t="shared" ref="J74:J137" si="12">F74*H74</f>
        <v>0</v>
      </c>
      <c r="Q74" s="159">
        <v>1</v>
      </c>
      <c r="R74" s="54">
        <v>1</v>
      </c>
      <c r="S74" s="166">
        <v>33</v>
      </c>
      <c r="T74" s="43">
        <v>0.63</v>
      </c>
      <c r="U74" s="44">
        <f t="shared" si="10"/>
        <v>0</v>
      </c>
      <c r="V74" s="70">
        <f t="shared" ref="V74:V137" si="13">U74*S74</f>
        <v>0</v>
      </c>
      <c r="W74" s="55">
        <f t="shared" ref="W74:W137" si="14">U74*T74</f>
        <v>0</v>
      </c>
    </row>
    <row r="75" spans="2:23" ht="16.5" outlineLevel="1" thickBot="1" x14ac:dyDescent="0.3">
      <c r="B75" s="124">
        <v>9027101000</v>
      </c>
      <c r="C75" s="1"/>
      <c r="D75" s="175" t="s">
        <v>219</v>
      </c>
      <c r="E75" s="156" t="s">
        <v>12</v>
      </c>
      <c r="F75" s="82">
        <v>0</v>
      </c>
      <c r="G75" s="249">
        <v>109771</v>
      </c>
      <c r="H75" s="76">
        <f t="shared" si="11"/>
        <v>109771</v>
      </c>
      <c r="I75" s="159">
        <v>1</v>
      </c>
      <c r="J75" s="334">
        <f t="shared" si="12"/>
        <v>0</v>
      </c>
      <c r="Q75" s="159">
        <v>1</v>
      </c>
      <c r="R75" s="54">
        <v>1</v>
      </c>
      <c r="S75" s="166">
        <v>37</v>
      </c>
      <c r="T75" s="43">
        <v>0.63</v>
      </c>
      <c r="U75" s="44">
        <f t="shared" si="10"/>
        <v>0</v>
      </c>
      <c r="V75" s="70">
        <f t="shared" si="13"/>
        <v>0</v>
      </c>
      <c r="W75" s="55">
        <f t="shared" si="14"/>
        <v>0</v>
      </c>
    </row>
    <row r="76" spans="2:23" ht="27" customHeight="1" thickBot="1" x14ac:dyDescent="0.35">
      <c r="B76" s="296" t="s">
        <v>307</v>
      </c>
      <c r="C76" s="297"/>
      <c r="D76" s="297"/>
      <c r="E76" s="297"/>
      <c r="F76" s="297"/>
      <c r="G76" s="297"/>
      <c r="H76" s="297"/>
      <c r="I76" s="297"/>
      <c r="J76" s="298"/>
      <c r="Q76" s="159"/>
      <c r="R76" s="54"/>
      <c r="S76" s="166"/>
      <c r="T76" s="43"/>
      <c r="U76" s="44"/>
      <c r="V76" s="70"/>
      <c r="W76" s="55"/>
    </row>
    <row r="77" spans="2:23" ht="16.5" outlineLevel="1" thickBot="1" x14ac:dyDescent="0.3">
      <c r="B77" s="114">
        <v>9027101000</v>
      </c>
      <c r="C77" s="1"/>
      <c r="D77" s="174" t="s">
        <v>222</v>
      </c>
      <c r="E77" s="156" t="s">
        <v>12</v>
      </c>
      <c r="F77" s="82">
        <v>0</v>
      </c>
      <c r="G77" s="248">
        <v>16100</v>
      </c>
      <c r="H77" s="76">
        <f>G77*$K$5</f>
        <v>16100</v>
      </c>
      <c r="I77" s="159">
        <v>12</v>
      </c>
      <c r="J77" s="334">
        <f t="shared" si="12"/>
        <v>0</v>
      </c>
      <c r="Q77" s="159">
        <v>12</v>
      </c>
      <c r="R77" s="54">
        <v>1</v>
      </c>
      <c r="S77" s="166">
        <v>15.6</v>
      </c>
      <c r="T77" s="43">
        <v>2.1999999999999999E-2</v>
      </c>
      <c r="U77" s="44">
        <f t="shared" ref="U77:U92" si="15">F77/Q77</f>
        <v>0</v>
      </c>
      <c r="V77" s="70">
        <f t="shared" si="13"/>
        <v>0</v>
      </c>
      <c r="W77" s="55">
        <f t="shared" si="14"/>
        <v>0</v>
      </c>
    </row>
    <row r="78" spans="2:23" ht="16.5" outlineLevel="1" thickBot="1" x14ac:dyDescent="0.3">
      <c r="B78" s="122">
        <v>9027101000</v>
      </c>
      <c r="C78" s="1"/>
      <c r="D78" s="175" t="s">
        <v>223</v>
      </c>
      <c r="E78" s="156" t="s">
        <v>12</v>
      </c>
      <c r="F78" s="82">
        <v>0</v>
      </c>
      <c r="G78" s="249">
        <v>16103</v>
      </c>
      <c r="H78" s="76">
        <f t="shared" ref="H78:H92" si="16">G78*$K$5</f>
        <v>16103</v>
      </c>
      <c r="I78" s="159">
        <v>12</v>
      </c>
      <c r="J78" s="334">
        <f t="shared" si="12"/>
        <v>0</v>
      </c>
      <c r="Q78" s="159">
        <v>12</v>
      </c>
      <c r="R78" s="54">
        <v>1</v>
      </c>
      <c r="S78" s="166">
        <v>16.2</v>
      </c>
      <c r="T78" s="43">
        <v>2.1999999999999999E-2</v>
      </c>
      <c r="U78" s="44">
        <f t="shared" si="15"/>
        <v>0</v>
      </c>
      <c r="V78" s="70">
        <f t="shared" si="13"/>
        <v>0</v>
      </c>
      <c r="W78" s="55">
        <f t="shared" si="14"/>
        <v>0</v>
      </c>
    </row>
    <row r="79" spans="2:23" ht="16.5" outlineLevel="1" thickBot="1" x14ac:dyDescent="0.3">
      <c r="B79" s="122">
        <v>9027101000</v>
      </c>
      <c r="C79" s="1"/>
      <c r="D79" s="175" t="s">
        <v>224</v>
      </c>
      <c r="E79" s="156" t="s">
        <v>12</v>
      </c>
      <c r="F79" s="82">
        <v>0</v>
      </c>
      <c r="G79" s="249">
        <v>16746</v>
      </c>
      <c r="H79" s="76">
        <f t="shared" si="16"/>
        <v>16746</v>
      </c>
      <c r="I79" s="159">
        <v>12</v>
      </c>
      <c r="J79" s="334">
        <f t="shared" si="12"/>
        <v>0</v>
      </c>
      <c r="Q79" s="159">
        <v>12</v>
      </c>
      <c r="R79" s="54">
        <v>1</v>
      </c>
      <c r="S79" s="166">
        <v>16.8</v>
      </c>
      <c r="T79" s="43">
        <v>2.1999999999999999E-2</v>
      </c>
      <c r="U79" s="44">
        <f t="shared" si="15"/>
        <v>0</v>
      </c>
      <c r="V79" s="70">
        <f t="shared" si="13"/>
        <v>0</v>
      </c>
      <c r="W79" s="55">
        <f t="shared" si="14"/>
        <v>0</v>
      </c>
    </row>
    <row r="80" spans="2:23" ht="16.5" outlineLevel="1" thickBot="1" x14ac:dyDescent="0.3">
      <c r="B80" s="122">
        <v>9027101000</v>
      </c>
      <c r="C80" s="1"/>
      <c r="D80" s="175" t="s">
        <v>225</v>
      </c>
      <c r="E80" s="156" t="s">
        <v>12</v>
      </c>
      <c r="F80" s="82">
        <v>0</v>
      </c>
      <c r="G80" s="249">
        <v>17556</v>
      </c>
      <c r="H80" s="76">
        <f t="shared" si="16"/>
        <v>17556</v>
      </c>
      <c r="I80" s="159">
        <v>10</v>
      </c>
      <c r="J80" s="334">
        <f t="shared" si="12"/>
        <v>0</v>
      </c>
      <c r="Q80" s="159">
        <v>10</v>
      </c>
      <c r="R80" s="54">
        <v>1</v>
      </c>
      <c r="S80" s="166">
        <v>16</v>
      </c>
      <c r="T80" s="43">
        <v>2.1999999999999999E-2</v>
      </c>
      <c r="U80" s="44">
        <f t="shared" si="15"/>
        <v>0</v>
      </c>
      <c r="V80" s="70">
        <f t="shared" si="13"/>
        <v>0</v>
      </c>
      <c r="W80" s="55">
        <f t="shared" si="14"/>
        <v>0</v>
      </c>
    </row>
    <row r="81" spans="2:23" ht="16.5" outlineLevel="1" thickBot="1" x14ac:dyDescent="0.3">
      <c r="B81" s="122">
        <v>9027101000</v>
      </c>
      <c r="C81" s="1"/>
      <c r="D81" s="175" t="s">
        <v>226</v>
      </c>
      <c r="E81" s="156" t="s">
        <v>12</v>
      </c>
      <c r="F81" s="82">
        <v>0</v>
      </c>
      <c r="G81" s="249">
        <v>19019</v>
      </c>
      <c r="H81" s="76">
        <f t="shared" si="16"/>
        <v>19019</v>
      </c>
      <c r="I81" s="159">
        <v>10</v>
      </c>
      <c r="J81" s="334">
        <f t="shared" si="12"/>
        <v>0</v>
      </c>
      <c r="Q81" s="159">
        <v>10</v>
      </c>
      <c r="R81" s="54">
        <v>1</v>
      </c>
      <c r="S81" s="166">
        <v>18</v>
      </c>
      <c r="T81" s="43">
        <v>2.1999999999999999E-2</v>
      </c>
      <c r="U81" s="44">
        <f t="shared" si="15"/>
        <v>0</v>
      </c>
      <c r="V81" s="70">
        <f t="shared" si="13"/>
        <v>0</v>
      </c>
      <c r="W81" s="55">
        <f t="shared" si="14"/>
        <v>0</v>
      </c>
    </row>
    <row r="82" spans="2:23" ht="16.5" outlineLevel="1" thickBot="1" x14ac:dyDescent="0.3">
      <c r="B82" s="122">
        <v>9027101000</v>
      </c>
      <c r="C82" s="1"/>
      <c r="D82" s="175" t="s">
        <v>227</v>
      </c>
      <c r="E82" s="156" t="s">
        <v>12</v>
      </c>
      <c r="F82" s="82">
        <v>0</v>
      </c>
      <c r="G82" s="249">
        <v>19828</v>
      </c>
      <c r="H82" s="76">
        <f t="shared" si="16"/>
        <v>19828</v>
      </c>
      <c r="I82" s="159">
        <v>10</v>
      </c>
      <c r="J82" s="334">
        <f t="shared" si="12"/>
        <v>0</v>
      </c>
      <c r="Q82" s="159">
        <v>10</v>
      </c>
      <c r="R82" s="54">
        <v>1</v>
      </c>
      <c r="S82" s="166">
        <v>20</v>
      </c>
      <c r="T82" s="43">
        <v>2.1999999999999999E-2</v>
      </c>
      <c r="U82" s="44">
        <f t="shared" si="15"/>
        <v>0</v>
      </c>
      <c r="V82" s="70">
        <f t="shared" si="13"/>
        <v>0</v>
      </c>
      <c r="W82" s="55">
        <f t="shared" si="14"/>
        <v>0</v>
      </c>
    </row>
    <row r="83" spans="2:23" ht="21" customHeight="1" outlineLevel="1" thickBot="1" x14ac:dyDescent="0.3">
      <c r="B83" s="122">
        <v>9027101000</v>
      </c>
      <c r="C83" s="1"/>
      <c r="D83" s="175" t="s">
        <v>236</v>
      </c>
      <c r="E83" s="156" t="s">
        <v>12</v>
      </c>
      <c r="F83" s="82">
        <v>0</v>
      </c>
      <c r="G83" s="249">
        <v>23367</v>
      </c>
      <c r="H83" s="76">
        <f t="shared" si="16"/>
        <v>23367</v>
      </c>
      <c r="I83" s="159">
        <v>2</v>
      </c>
      <c r="J83" s="334">
        <f t="shared" si="12"/>
        <v>0</v>
      </c>
      <c r="Q83" s="159">
        <v>2</v>
      </c>
      <c r="R83" s="54">
        <v>1</v>
      </c>
      <c r="S83" s="166">
        <v>12.4</v>
      </c>
      <c r="T83" s="43">
        <v>2.1999999999999999E-2</v>
      </c>
      <c r="U83" s="44">
        <f t="shared" si="15"/>
        <v>0</v>
      </c>
      <c r="V83" s="70">
        <f t="shared" si="13"/>
        <v>0</v>
      </c>
      <c r="W83" s="55">
        <f t="shared" si="14"/>
        <v>0</v>
      </c>
    </row>
    <row r="84" spans="2:23" ht="16.5" outlineLevel="1" thickBot="1" x14ac:dyDescent="0.3">
      <c r="B84" s="122">
        <v>9027101000</v>
      </c>
      <c r="C84" s="1"/>
      <c r="D84" s="175" t="s">
        <v>228</v>
      </c>
      <c r="E84" s="156" t="s">
        <v>12</v>
      </c>
      <c r="F84" s="82">
        <v>0</v>
      </c>
      <c r="G84" s="249">
        <v>23788</v>
      </c>
      <c r="H84" s="76">
        <f t="shared" si="16"/>
        <v>23788</v>
      </c>
      <c r="I84" s="159">
        <v>2</v>
      </c>
      <c r="J84" s="334">
        <f t="shared" si="12"/>
        <v>0</v>
      </c>
      <c r="Q84" s="159">
        <v>2</v>
      </c>
      <c r="R84" s="54">
        <v>1</v>
      </c>
      <c r="S84" s="166">
        <v>15</v>
      </c>
      <c r="T84" s="43">
        <v>2.1999999999999999E-2</v>
      </c>
      <c r="U84" s="44">
        <f t="shared" si="15"/>
        <v>0</v>
      </c>
      <c r="V84" s="70">
        <f t="shared" si="13"/>
        <v>0</v>
      </c>
      <c r="W84" s="55">
        <f t="shared" si="14"/>
        <v>0</v>
      </c>
    </row>
    <row r="85" spans="2:23" ht="21" customHeight="1" outlineLevel="1" thickBot="1" x14ac:dyDescent="0.3">
      <c r="B85" s="122">
        <v>9027101000</v>
      </c>
      <c r="C85" s="1"/>
      <c r="D85" s="175" t="s">
        <v>237</v>
      </c>
      <c r="E85" s="156" t="s">
        <v>12</v>
      </c>
      <c r="F85" s="82">
        <v>0</v>
      </c>
      <c r="G85" s="249">
        <v>27720</v>
      </c>
      <c r="H85" s="76">
        <f t="shared" si="16"/>
        <v>27720</v>
      </c>
      <c r="I85" s="159">
        <v>2</v>
      </c>
      <c r="J85" s="334">
        <f t="shared" si="12"/>
        <v>0</v>
      </c>
      <c r="Q85" s="159">
        <v>2</v>
      </c>
      <c r="R85" s="54">
        <v>1</v>
      </c>
      <c r="S85" s="166">
        <v>18</v>
      </c>
      <c r="T85" s="43">
        <v>2.1999999999999999E-2</v>
      </c>
      <c r="U85" s="44">
        <f t="shared" si="15"/>
        <v>0</v>
      </c>
      <c r="V85" s="70">
        <f t="shared" si="13"/>
        <v>0</v>
      </c>
      <c r="W85" s="55">
        <f t="shared" si="14"/>
        <v>0</v>
      </c>
    </row>
    <row r="86" spans="2:23" ht="16.5" outlineLevel="1" thickBot="1" x14ac:dyDescent="0.3">
      <c r="B86" s="122">
        <v>9027101000</v>
      </c>
      <c r="C86" s="1"/>
      <c r="D86" s="175" t="s">
        <v>229</v>
      </c>
      <c r="E86" s="156" t="s">
        <v>12</v>
      </c>
      <c r="F86" s="82">
        <v>0</v>
      </c>
      <c r="G86" s="249">
        <v>33499</v>
      </c>
      <c r="H86" s="76">
        <f t="shared" si="16"/>
        <v>33499</v>
      </c>
      <c r="I86" s="159">
        <v>2</v>
      </c>
      <c r="J86" s="334">
        <f t="shared" si="12"/>
        <v>0</v>
      </c>
      <c r="Q86" s="159">
        <v>2</v>
      </c>
      <c r="R86" s="54">
        <v>1</v>
      </c>
      <c r="S86" s="166">
        <v>19</v>
      </c>
      <c r="T86" s="43">
        <v>2.1999999999999999E-2</v>
      </c>
      <c r="U86" s="44">
        <f t="shared" si="15"/>
        <v>0</v>
      </c>
      <c r="V86" s="70">
        <f t="shared" si="13"/>
        <v>0</v>
      </c>
      <c r="W86" s="55">
        <f t="shared" si="14"/>
        <v>0</v>
      </c>
    </row>
    <row r="87" spans="2:23" ht="16.5" outlineLevel="1" thickBot="1" x14ac:dyDescent="0.3">
      <c r="B87" s="122">
        <v>9027101000</v>
      </c>
      <c r="C87" s="1"/>
      <c r="D87" s="175" t="s">
        <v>230</v>
      </c>
      <c r="E87" s="156" t="s">
        <v>12</v>
      </c>
      <c r="F87" s="82">
        <v>0</v>
      </c>
      <c r="G87" s="249">
        <v>35445</v>
      </c>
      <c r="H87" s="76">
        <f t="shared" si="16"/>
        <v>35445</v>
      </c>
      <c r="I87" s="159">
        <v>1</v>
      </c>
      <c r="J87" s="334">
        <f t="shared" si="12"/>
        <v>0</v>
      </c>
      <c r="Q87" s="159">
        <v>1</v>
      </c>
      <c r="R87" s="54">
        <v>1</v>
      </c>
      <c r="S87" s="166">
        <v>11</v>
      </c>
      <c r="T87" s="43">
        <v>2.1999999999999999E-2</v>
      </c>
      <c r="U87" s="44">
        <f t="shared" si="15"/>
        <v>0</v>
      </c>
      <c r="V87" s="70">
        <f t="shared" si="13"/>
        <v>0</v>
      </c>
      <c r="W87" s="55">
        <f t="shared" si="14"/>
        <v>0</v>
      </c>
    </row>
    <row r="88" spans="2:23" ht="16.5" outlineLevel="1" thickBot="1" x14ac:dyDescent="0.3">
      <c r="B88" s="122">
        <v>9027101000</v>
      </c>
      <c r="C88" s="1"/>
      <c r="D88" s="175" t="s">
        <v>231</v>
      </c>
      <c r="E88" s="156" t="s">
        <v>12</v>
      </c>
      <c r="F88" s="82">
        <v>0</v>
      </c>
      <c r="G88" s="249">
        <v>42019</v>
      </c>
      <c r="H88" s="76">
        <f t="shared" si="16"/>
        <v>42019</v>
      </c>
      <c r="I88" s="159">
        <v>1</v>
      </c>
      <c r="J88" s="334">
        <f t="shared" si="12"/>
        <v>0</v>
      </c>
      <c r="Q88" s="159">
        <v>1</v>
      </c>
      <c r="R88" s="54">
        <v>1</v>
      </c>
      <c r="S88" s="166">
        <v>16</v>
      </c>
      <c r="T88" s="43">
        <v>2.1999999999999999E-2</v>
      </c>
      <c r="U88" s="44">
        <f t="shared" si="15"/>
        <v>0</v>
      </c>
      <c r="V88" s="70">
        <f t="shared" si="13"/>
        <v>0</v>
      </c>
      <c r="W88" s="55">
        <f t="shared" si="14"/>
        <v>0</v>
      </c>
    </row>
    <row r="89" spans="2:23" ht="16.5" outlineLevel="1" thickBot="1" x14ac:dyDescent="0.3">
      <c r="B89" s="122">
        <v>9027101000</v>
      </c>
      <c r="C89" s="1"/>
      <c r="D89" s="175" t="s">
        <v>232</v>
      </c>
      <c r="E89" s="156" t="s">
        <v>12</v>
      </c>
      <c r="F89" s="82">
        <v>0</v>
      </c>
      <c r="G89" s="249">
        <v>62488</v>
      </c>
      <c r="H89" s="76">
        <f t="shared" si="16"/>
        <v>62488</v>
      </c>
      <c r="I89" s="159">
        <v>1</v>
      </c>
      <c r="J89" s="334">
        <f t="shared" si="12"/>
        <v>0</v>
      </c>
      <c r="Q89" s="159">
        <v>1</v>
      </c>
      <c r="R89" s="54">
        <v>1</v>
      </c>
      <c r="S89" s="166">
        <v>26</v>
      </c>
      <c r="T89" s="43">
        <v>2.1999999999999999E-2</v>
      </c>
      <c r="U89" s="44">
        <f t="shared" si="15"/>
        <v>0</v>
      </c>
      <c r="V89" s="70">
        <f t="shared" si="13"/>
        <v>0</v>
      </c>
      <c r="W89" s="55">
        <f t="shared" si="14"/>
        <v>0</v>
      </c>
    </row>
    <row r="90" spans="2:23" ht="16.5" outlineLevel="1" thickBot="1" x14ac:dyDescent="0.3">
      <c r="B90" s="122">
        <v>9027101000</v>
      </c>
      <c r="C90" s="1"/>
      <c r="D90" s="175" t="s">
        <v>233</v>
      </c>
      <c r="E90" s="156" t="s">
        <v>12</v>
      </c>
      <c r="F90" s="82">
        <v>0</v>
      </c>
      <c r="G90" s="249">
        <v>82530</v>
      </c>
      <c r="H90" s="76">
        <f t="shared" si="16"/>
        <v>82530</v>
      </c>
      <c r="I90" s="159">
        <v>1</v>
      </c>
      <c r="J90" s="334">
        <f t="shared" si="12"/>
        <v>0</v>
      </c>
      <c r="Q90" s="159">
        <v>1</v>
      </c>
      <c r="R90" s="54">
        <v>1</v>
      </c>
      <c r="S90" s="166">
        <v>30</v>
      </c>
      <c r="T90" s="43">
        <v>0.5</v>
      </c>
      <c r="U90" s="44">
        <f t="shared" si="15"/>
        <v>0</v>
      </c>
      <c r="V90" s="70">
        <f t="shared" si="13"/>
        <v>0</v>
      </c>
      <c r="W90" s="55">
        <f t="shared" si="14"/>
        <v>0</v>
      </c>
    </row>
    <row r="91" spans="2:23" ht="16.5" outlineLevel="1" thickBot="1" x14ac:dyDescent="0.3">
      <c r="B91" s="124">
        <v>9027101000</v>
      </c>
      <c r="C91" s="1"/>
      <c r="D91" s="175" t="s">
        <v>234</v>
      </c>
      <c r="E91" s="156" t="s">
        <v>12</v>
      </c>
      <c r="F91" s="82">
        <v>0</v>
      </c>
      <c r="G91" s="249">
        <v>96004</v>
      </c>
      <c r="H91" s="76">
        <f t="shared" si="16"/>
        <v>96004</v>
      </c>
      <c r="I91" s="159">
        <v>1</v>
      </c>
      <c r="J91" s="334">
        <f t="shared" si="12"/>
        <v>0</v>
      </c>
      <c r="Q91" s="159">
        <v>1</v>
      </c>
      <c r="R91" s="54">
        <v>1</v>
      </c>
      <c r="S91" s="166">
        <v>33</v>
      </c>
      <c r="T91" s="43">
        <v>0.63</v>
      </c>
      <c r="U91" s="44">
        <f t="shared" si="15"/>
        <v>0</v>
      </c>
      <c r="V91" s="70">
        <f t="shared" si="13"/>
        <v>0</v>
      </c>
      <c r="W91" s="55">
        <f t="shared" si="14"/>
        <v>0</v>
      </c>
    </row>
    <row r="92" spans="2:23" ht="16.5" outlineLevel="1" thickBot="1" x14ac:dyDescent="0.3">
      <c r="B92" s="124">
        <v>9027101000</v>
      </c>
      <c r="C92" s="1"/>
      <c r="D92" s="175" t="s">
        <v>235</v>
      </c>
      <c r="E92" s="156" t="s">
        <v>12</v>
      </c>
      <c r="F92" s="82">
        <v>0</v>
      </c>
      <c r="G92" s="249">
        <v>110889</v>
      </c>
      <c r="H92" s="76">
        <f t="shared" si="16"/>
        <v>110889</v>
      </c>
      <c r="I92" s="159">
        <v>1</v>
      </c>
      <c r="J92" s="334">
        <f t="shared" si="12"/>
        <v>0</v>
      </c>
      <c r="Q92" s="159">
        <v>1</v>
      </c>
      <c r="R92" s="54">
        <v>1</v>
      </c>
      <c r="S92" s="166">
        <v>37</v>
      </c>
      <c r="T92" s="43">
        <v>0.63</v>
      </c>
      <c r="U92" s="44">
        <f t="shared" si="15"/>
        <v>0</v>
      </c>
      <c r="V92" s="70">
        <f t="shared" si="13"/>
        <v>0</v>
      </c>
      <c r="W92" s="55">
        <f t="shared" si="14"/>
        <v>0</v>
      </c>
    </row>
    <row r="93" spans="2:23" ht="26.25" customHeight="1" thickBot="1" x14ac:dyDescent="0.35">
      <c r="B93" s="299" t="s">
        <v>308</v>
      </c>
      <c r="C93" s="285"/>
      <c r="D93" s="285"/>
      <c r="E93" s="285"/>
      <c r="F93" s="285"/>
      <c r="G93" s="285"/>
      <c r="H93" s="285"/>
      <c r="I93" s="285"/>
      <c r="J93" s="286"/>
      <c r="Q93" s="159"/>
      <c r="R93" s="54"/>
      <c r="S93" s="166"/>
      <c r="T93" s="43"/>
      <c r="U93" s="44"/>
      <c r="V93" s="70"/>
      <c r="W93" s="55"/>
    </row>
    <row r="94" spans="2:23" ht="16.5" outlineLevel="1" thickBot="1" x14ac:dyDescent="0.3">
      <c r="B94" s="114">
        <v>9027101000</v>
      </c>
      <c r="C94" s="1"/>
      <c r="D94" s="188" t="s">
        <v>238</v>
      </c>
      <c r="E94" s="156" t="s">
        <v>12</v>
      </c>
      <c r="F94" s="82">
        <v>0</v>
      </c>
      <c r="G94" s="248">
        <v>28062</v>
      </c>
      <c r="H94" s="76">
        <f>G94*$K$5</f>
        <v>28062</v>
      </c>
      <c r="I94" s="159">
        <v>4</v>
      </c>
      <c r="J94" s="334">
        <f t="shared" si="12"/>
        <v>0</v>
      </c>
      <c r="Q94" s="159">
        <v>4</v>
      </c>
      <c r="R94" s="54">
        <v>1</v>
      </c>
      <c r="S94" s="166">
        <v>9.1999999999999993</v>
      </c>
      <c r="T94" s="43">
        <v>2.1999999999999999E-2</v>
      </c>
      <c r="U94" s="44">
        <f t="shared" ref="U94:U109" si="17">F94/Q94</f>
        <v>0</v>
      </c>
      <c r="V94" s="70">
        <f t="shared" si="13"/>
        <v>0</v>
      </c>
      <c r="W94" s="55">
        <f t="shared" si="14"/>
        <v>0</v>
      </c>
    </row>
    <row r="95" spans="2:23" ht="16.5" outlineLevel="1" thickBot="1" x14ac:dyDescent="0.3">
      <c r="B95" s="122">
        <v>9027101000</v>
      </c>
      <c r="C95" s="1"/>
      <c r="D95" s="187" t="s">
        <v>239</v>
      </c>
      <c r="E95" s="156" t="s">
        <v>12</v>
      </c>
      <c r="F95" s="82">
        <v>0</v>
      </c>
      <c r="G95" s="249">
        <v>28065</v>
      </c>
      <c r="H95" s="76">
        <f t="shared" ref="H95:H109" si="18">G95*$K$5</f>
        <v>28065</v>
      </c>
      <c r="I95" s="159">
        <v>4</v>
      </c>
      <c r="J95" s="334">
        <f t="shared" si="12"/>
        <v>0</v>
      </c>
      <c r="Q95" s="159">
        <v>4</v>
      </c>
      <c r="R95" s="54">
        <v>1</v>
      </c>
      <c r="S95" s="166">
        <v>9.4</v>
      </c>
      <c r="T95" s="43">
        <v>2.1999999999999999E-2</v>
      </c>
      <c r="U95" s="44">
        <f t="shared" si="17"/>
        <v>0</v>
      </c>
      <c r="V95" s="70">
        <f t="shared" si="13"/>
        <v>0</v>
      </c>
      <c r="W95" s="55">
        <f t="shared" si="14"/>
        <v>0</v>
      </c>
    </row>
    <row r="96" spans="2:23" ht="16.5" outlineLevel="1" thickBot="1" x14ac:dyDescent="0.3">
      <c r="B96" s="122">
        <v>9027101000</v>
      </c>
      <c r="C96" s="1"/>
      <c r="D96" s="187" t="s">
        <v>240</v>
      </c>
      <c r="E96" s="156" t="s">
        <v>12</v>
      </c>
      <c r="F96" s="82">
        <v>0</v>
      </c>
      <c r="G96" s="249">
        <v>28708</v>
      </c>
      <c r="H96" s="76">
        <f t="shared" si="18"/>
        <v>28708</v>
      </c>
      <c r="I96" s="159">
        <v>4</v>
      </c>
      <c r="J96" s="334">
        <f t="shared" si="12"/>
        <v>0</v>
      </c>
      <c r="Q96" s="159">
        <v>4</v>
      </c>
      <c r="R96" s="54">
        <v>1</v>
      </c>
      <c r="S96" s="166">
        <v>9.6</v>
      </c>
      <c r="T96" s="43">
        <v>2.1999999999999999E-2</v>
      </c>
      <c r="U96" s="44">
        <f t="shared" si="17"/>
        <v>0</v>
      </c>
      <c r="V96" s="70">
        <f t="shared" si="13"/>
        <v>0</v>
      </c>
      <c r="W96" s="55">
        <f t="shared" si="14"/>
        <v>0</v>
      </c>
    </row>
    <row r="97" spans="2:23" ht="16.5" outlineLevel="1" thickBot="1" x14ac:dyDescent="0.3">
      <c r="B97" s="122">
        <v>9027101000</v>
      </c>
      <c r="C97" s="1"/>
      <c r="D97" s="187" t="s">
        <v>241</v>
      </c>
      <c r="E97" s="156" t="s">
        <v>12</v>
      </c>
      <c r="F97" s="82">
        <v>0</v>
      </c>
      <c r="G97" s="249">
        <v>29519</v>
      </c>
      <c r="H97" s="76">
        <f t="shared" si="18"/>
        <v>29519</v>
      </c>
      <c r="I97" s="159">
        <v>4</v>
      </c>
      <c r="J97" s="334">
        <f t="shared" si="12"/>
        <v>0</v>
      </c>
      <c r="Q97" s="159">
        <v>4</v>
      </c>
      <c r="R97" s="54">
        <v>1</v>
      </c>
      <c r="S97" s="166">
        <v>10.4</v>
      </c>
      <c r="T97" s="43">
        <v>2.1999999999999999E-2</v>
      </c>
      <c r="U97" s="44">
        <f t="shared" si="17"/>
        <v>0</v>
      </c>
      <c r="V97" s="70">
        <f t="shared" si="13"/>
        <v>0</v>
      </c>
      <c r="W97" s="55">
        <f t="shared" si="14"/>
        <v>0</v>
      </c>
    </row>
    <row r="98" spans="2:23" ht="16.5" outlineLevel="1" thickBot="1" x14ac:dyDescent="0.3">
      <c r="B98" s="122">
        <v>9027101000</v>
      </c>
      <c r="C98" s="1"/>
      <c r="D98" s="187" t="s">
        <v>242</v>
      </c>
      <c r="E98" s="156" t="s">
        <v>12</v>
      </c>
      <c r="F98" s="82">
        <v>0</v>
      </c>
      <c r="G98" s="249">
        <v>30982</v>
      </c>
      <c r="H98" s="76">
        <f t="shared" si="18"/>
        <v>30982</v>
      </c>
      <c r="I98" s="159">
        <v>3</v>
      </c>
      <c r="J98" s="334">
        <f t="shared" si="12"/>
        <v>0</v>
      </c>
      <c r="Q98" s="159">
        <v>3</v>
      </c>
      <c r="R98" s="54">
        <v>1</v>
      </c>
      <c r="S98" s="166">
        <v>8.4</v>
      </c>
      <c r="T98" s="43">
        <v>2.1999999999999999E-2</v>
      </c>
      <c r="U98" s="44">
        <f t="shared" si="17"/>
        <v>0</v>
      </c>
      <c r="V98" s="70">
        <f t="shared" si="13"/>
        <v>0</v>
      </c>
      <c r="W98" s="55">
        <f t="shared" si="14"/>
        <v>0</v>
      </c>
    </row>
    <row r="99" spans="2:23" ht="16.5" outlineLevel="1" thickBot="1" x14ac:dyDescent="0.3">
      <c r="B99" s="122">
        <v>9027101000</v>
      </c>
      <c r="C99" s="1"/>
      <c r="D99" s="187" t="s">
        <v>243</v>
      </c>
      <c r="E99" s="156" t="s">
        <v>12</v>
      </c>
      <c r="F99" s="82">
        <v>0</v>
      </c>
      <c r="G99" s="249">
        <v>31790</v>
      </c>
      <c r="H99" s="76">
        <f t="shared" si="18"/>
        <v>31790</v>
      </c>
      <c r="I99" s="159">
        <v>3</v>
      </c>
      <c r="J99" s="334">
        <f t="shared" si="12"/>
        <v>0</v>
      </c>
      <c r="Q99" s="159">
        <v>3</v>
      </c>
      <c r="R99" s="54">
        <v>1</v>
      </c>
      <c r="S99" s="166">
        <v>9</v>
      </c>
      <c r="T99" s="43">
        <v>2.1999999999999999E-2</v>
      </c>
      <c r="U99" s="44">
        <f t="shared" si="17"/>
        <v>0</v>
      </c>
      <c r="V99" s="70">
        <f t="shared" si="13"/>
        <v>0</v>
      </c>
      <c r="W99" s="55">
        <f t="shared" si="14"/>
        <v>0</v>
      </c>
    </row>
    <row r="100" spans="2:23" ht="16.5" outlineLevel="1" thickBot="1" x14ac:dyDescent="0.3">
      <c r="B100" s="122">
        <v>9027101000</v>
      </c>
      <c r="C100" s="1"/>
      <c r="D100" s="187" t="s">
        <v>252</v>
      </c>
      <c r="E100" s="156" t="s">
        <v>12</v>
      </c>
      <c r="F100" s="82">
        <v>0</v>
      </c>
      <c r="G100" s="249">
        <v>35333</v>
      </c>
      <c r="H100" s="76">
        <f t="shared" si="18"/>
        <v>35333</v>
      </c>
      <c r="I100" s="159">
        <v>1</v>
      </c>
      <c r="J100" s="334">
        <f t="shared" si="12"/>
        <v>0</v>
      </c>
      <c r="Q100" s="159">
        <v>1</v>
      </c>
      <c r="R100" s="54">
        <v>1</v>
      </c>
      <c r="S100" s="166">
        <v>7.2</v>
      </c>
      <c r="T100" s="43">
        <v>2.1999999999999999E-2</v>
      </c>
      <c r="U100" s="44">
        <f t="shared" si="17"/>
        <v>0</v>
      </c>
      <c r="V100" s="70">
        <f t="shared" si="13"/>
        <v>0</v>
      </c>
      <c r="W100" s="55">
        <f t="shared" si="14"/>
        <v>0</v>
      </c>
    </row>
    <row r="101" spans="2:23" ht="16.5" outlineLevel="1" thickBot="1" x14ac:dyDescent="0.3">
      <c r="B101" s="122">
        <v>9027101000</v>
      </c>
      <c r="C101" s="1"/>
      <c r="D101" s="187" t="s">
        <v>244</v>
      </c>
      <c r="E101" s="156" t="s">
        <v>12</v>
      </c>
      <c r="F101" s="82">
        <v>0</v>
      </c>
      <c r="G101" s="249">
        <v>35749</v>
      </c>
      <c r="H101" s="76">
        <f t="shared" si="18"/>
        <v>35749</v>
      </c>
      <c r="I101" s="159">
        <v>2</v>
      </c>
      <c r="J101" s="334">
        <f t="shared" si="12"/>
        <v>0</v>
      </c>
      <c r="Q101" s="159">
        <v>2</v>
      </c>
      <c r="R101" s="54">
        <v>1</v>
      </c>
      <c r="S101" s="166">
        <v>18</v>
      </c>
      <c r="T101" s="43">
        <v>2.1999999999999999E-2</v>
      </c>
      <c r="U101" s="44">
        <f t="shared" si="17"/>
        <v>0</v>
      </c>
      <c r="V101" s="70">
        <f t="shared" si="13"/>
        <v>0</v>
      </c>
      <c r="W101" s="55">
        <f t="shared" si="14"/>
        <v>0</v>
      </c>
    </row>
    <row r="102" spans="2:23" ht="16.5" outlineLevel="1" thickBot="1" x14ac:dyDescent="0.3">
      <c r="B102" s="122">
        <v>9027101000</v>
      </c>
      <c r="C102" s="1"/>
      <c r="D102" s="187" t="s">
        <v>302</v>
      </c>
      <c r="E102" s="156" t="s">
        <v>12</v>
      </c>
      <c r="F102" s="82">
        <v>0</v>
      </c>
      <c r="G102" s="249">
        <v>39571</v>
      </c>
      <c r="H102" s="76">
        <f t="shared" si="18"/>
        <v>39571</v>
      </c>
      <c r="I102" s="159">
        <v>1</v>
      </c>
      <c r="J102" s="334">
        <f t="shared" si="12"/>
        <v>0</v>
      </c>
      <c r="Q102" s="159">
        <v>1</v>
      </c>
      <c r="R102" s="54">
        <v>1</v>
      </c>
      <c r="S102" s="166">
        <v>10</v>
      </c>
      <c r="T102" s="43">
        <v>2.1999999999999999E-2</v>
      </c>
      <c r="U102" s="44">
        <f t="shared" si="17"/>
        <v>0</v>
      </c>
      <c r="V102" s="70">
        <f t="shared" si="13"/>
        <v>0</v>
      </c>
      <c r="W102" s="55">
        <f t="shared" si="14"/>
        <v>0</v>
      </c>
    </row>
    <row r="103" spans="2:23" ht="16.5" outlineLevel="1" thickBot="1" x14ac:dyDescent="0.3">
      <c r="B103" s="122">
        <v>9027101000</v>
      </c>
      <c r="C103" s="1"/>
      <c r="D103" s="187" t="s">
        <v>245</v>
      </c>
      <c r="E103" s="156" t="s">
        <v>12</v>
      </c>
      <c r="F103" s="82">
        <v>0</v>
      </c>
      <c r="G103" s="249">
        <v>45461</v>
      </c>
      <c r="H103" s="76">
        <f t="shared" si="18"/>
        <v>45461</v>
      </c>
      <c r="I103" s="159">
        <v>1</v>
      </c>
      <c r="J103" s="334">
        <f t="shared" si="12"/>
        <v>0</v>
      </c>
      <c r="Q103" s="159">
        <v>1</v>
      </c>
      <c r="R103" s="54">
        <v>1</v>
      </c>
      <c r="S103" s="166">
        <v>10</v>
      </c>
      <c r="T103" s="43">
        <v>2.1999999999999999E-2</v>
      </c>
      <c r="U103" s="44">
        <f t="shared" si="17"/>
        <v>0</v>
      </c>
      <c r="V103" s="70">
        <f t="shared" si="13"/>
        <v>0</v>
      </c>
      <c r="W103" s="55">
        <f t="shared" si="14"/>
        <v>0</v>
      </c>
    </row>
    <row r="104" spans="2:23" ht="16.5" outlineLevel="1" thickBot="1" x14ac:dyDescent="0.3">
      <c r="B104" s="122">
        <v>9027101000</v>
      </c>
      <c r="C104" s="1"/>
      <c r="D104" s="187" t="s">
        <v>246</v>
      </c>
      <c r="E104" s="156" t="s">
        <v>12</v>
      </c>
      <c r="F104" s="82">
        <v>0</v>
      </c>
      <c r="G104" s="249">
        <v>47407</v>
      </c>
      <c r="H104" s="76">
        <f t="shared" si="18"/>
        <v>47407</v>
      </c>
      <c r="I104" s="159">
        <v>1</v>
      </c>
      <c r="J104" s="334">
        <f t="shared" si="12"/>
        <v>0</v>
      </c>
      <c r="Q104" s="159">
        <v>1</v>
      </c>
      <c r="R104" s="54">
        <v>1</v>
      </c>
      <c r="S104" s="166">
        <v>12</v>
      </c>
      <c r="T104" s="43">
        <v>2.1999999999999999E-2</v>
      </c>
      <c r="U104" s="44">
        <f t="shared" si="17"/>
        <v>0</v>
      </c>
      <c r="V104" s="70">
        <f t="shared" si="13"/>
        <v>0</v>
      </c>
      <c r="W104" s="55">
        <f t="shared" si="14"/>
        <v>0</v>
      </c>
    </row>
    <row r="105" spans="2:23" ht="16.5" outlineLevel="1" thickBot="1" x14ac:dyDescent="0.3">
      <c r="B105" s="122">
        <v>9027101000</v>
      </c>
      <c r="C105" s="1"/>
      <c r="D105" s="187" t="s">
        <v>247</v>
      </c>
      <c r="E105" s="156" t="s">
        <v>12</v>
      </c>
      <c r="F105" s="82">
        <v>0</v>
      </c>
      <c r="G105" s="249">
        <v>53981</v>
      </c>
      <c r="H105" s="76">
        <f t="shared" si="18"/>
        <v>53981</v>
      </c>
      <c r="I105" s="159">
        <v>1</v>
      </c>
      <c r="J105" s="334">
        <f t="shared" si="12"/>
        <v>0</v>
      </c>
      <c r="Q105" s="159">
        <v>1</v>
      </c>
      <c r="R105" s="54">
        <v>1</v>
      </c>
      <c r="S105" s="166">
        <v>17</v>
      </c>
      <c r="T105" s="43">
        <v>2.1999999999999999E-2</v>
      </c>
      <c r="U105" s="44">
        <f t="shared" si="17"/>
        <v>0</v>
      </c>
      <c r="V105" s="70">
        <f t="shared" si="13"/>
        <v>0</v>
      </c>
      <c r="W105" s="55">
        <f t="shared" si="14"/>
        <v>0</v>
      </c>
    </row>
    <row r="106" spans="2:23" ht="16.5" outlineLevel="1" thickBot="1" x14ac:dyDescent="0.3">
      <c r="B106" s="122">
        <v>9027101000</v>
      </c>
      <c r="C106" s="1"/>
      <c r="D106" s="187" t="s">
        <v>248</v>
      </c>
      <c r="E106" s="156" t="s">
        <v>12</v>
      </c>
      <c r="F106" s="82">
        <v>0</v>
      </c>
      <c r="G106" s="249">
        <v>74451</v>
      </c>
      <c r="H106" s="76">
        <f t="shared" si="18"/>
        <v>74451</v>
      </c>
      <c r="I106" s="159">
        <v>1</v>
      </c>
      <c r="J106" s="334">
        <f t="shared" si="12"/>
        <v>0</v>
      </c>
      <c r="Q106" s="159">
        <v>1</v>
      </c>
      <c r="R106" s="54">
        <v>1</v>
      </c>
      <c r="S106" s="166">
        <v>27</v>
      </c>
      <c r="T106" s="43">
        <v>2.1999999999999999E-2</v>
      </c>
      <c r="U106" s="44">
        <f t="shared" si="17"/>
        <v>0</v>
      </c>
      <c r="V106" s="70">
        <f t="shared" si="13"/>
        <v>0</v>
      </c>
      <c r="W106" s="55">
        <f t="shared" si="14"/>
        <v>0</v>
      </c>
    </row>
    <row r="107" spans="2:23" ht="16.5" outlineLevel="1" thickBot="1" x14ac:dyDescent="0.3">
      <c r="B107" s="122">
        <v>9027101000</v>
      </c>
      <c r="C107" s="1"/>
      <c r="D107" s="187" t="s">
        <v>249</v>
      </c>
      <c r="E107" s="156" t="s">
        <v>12</v>
      </c>
      <c r="F107" s="82">
        <v>0</v>
      </c>
      <c r="G107" s="249">
        <v>94491</v>
      </c>
      <c r="H107" s="76">
        <f t="shared" si="18"/>
        <v>94491</v>
      </c>
      <c r="I107" s="159">
        <v>1</v>
      </c>
      <c r="J107" s="334">
        <f t="shared" si="12"/>
        <v>0</v>
      </c>
      <c r="Q107" s="159">
        <v>1</v>
      </c>
      <c r="R107" s="54">
        <v>1</v>
      </c>
      <c r="S107" s="166">
        <v>31</v>
      </c>
      <c r="T107" s="43">
        <v>0.05</v>
      </c>
      <c r="U107" s="44">
        <f t="shared" si="17"/>
        <v>0</v>
      </c>
      <c r="V107" s="70">
        <f t="shared" si="13"/>
        <v>0</v>
      </c>
      <c r="W107" s="55">
        <f t="shared" si="14"/>
        <v>0</v>
      </c>
    </row>
    <row r="108" spans="2:23" ht="16.5" outlineLevel="1" thickBot="1" x14ac:dyDescent="0.3">
      <c r="B108" s="124">
        <v>9027101000</v>
      </c>
      <c r="C108" s="1"/>
      <c r="D108" s="187" t="s">
        <v>250</v>
      </c>
      <c r="E108" s="156" t="s">
        <v>12</v>
      </c>
      <c r="F108" s="82">
        <v>0</v>
      </c>
      <c r="G108" s="249">
        <v>107966</v>
      </c>
      <c r="H108" s="76">
        <f t="shared" si="18"/>
        <v>107966</v>
      </c>
      <c r="I108" s="159">
        <v>1</v>
      </c>
      <c r="J108" s="334">
        <f t="shared" si="12"/>
        <v>0</v>
      </c>
      <c r="Q108" s="159">
        <v>1</v>
      </c>
      <c r="R108" s="54">
        <v>1</v>
      </c>
      <c r="S108" s="166">
        <v>34</v>
      </c>
      <c r="T108" s="43">
        <v>0.63</v>
      </c>
      <c r="U108" s="44">
        <f t="shared" si="17"/>
        <v>0</v>
      </c>
      <c r="V108" s="70">
        <f t="shared" si="13"/>
        <v>0</v>
      </c>
      <c r="W108" s="55">
        <f t="shared" si="14"/>
        <v>0</v>
      </c>
    </row>
    <row r="109" spans="2:23" ht="16.5" outlineLevel="1" thickBot="1" x14ac:dyDescent="0.3">
      <c r="B109" s="124">
        <v>9027101000</v>
      </c>
      <c r="C109" s="1"/>
      <c r="D109" s="187" t="s">
        <v>251</v>
      </c>
      <c r="E109" s="156" t="s">
        <v>12</v>
      </c>
      <c r="F109" s="82">
        <v>0</v>
      </c>
      <c r="G109" s="249">
        <v>123087</v>
      </c>
      <c r="H109" s="76">
        <f t="shared" si="18"/>
        <v>123087</v>
      </c>
      <c r="I109" s="159">
        <v>1</v>
      </c>
      <c r="J109" s="334">
        <f t="shared" si="12"/>
        <v>0</v>
      </c>
      <c r="Q109" s="159">
        <v>1</v>
      </c>
      <c r="R109" s="54">
        <v>1</v>
      </c>
      <c r="S109" s="166">
        <v>38</v>
      </c>
      <c r="T109" s="43">
        <v>0.63</v>
      </c>
      <c r="U109" s="44">
        <f t="shared" si="17"/>
        <v>0</v>
      </c>
      <c r="V109" s="70">
        <f t="shared" si="13"/>
        <v>0</v>
      </c>
      <c r="W109" s="55">
        <f t="shared" si="14"/>
        <v>0</v>
      </c>
    </row>
    <row r="110" spans="2:23" ht="30.75" customHeight="1" thickBot="1" x14ac:dyDescent="0.3">
      <c r="B110" s="300" t="s">
        <v>309</v>
      </c>
      <c r="C110" s="301"/>
      <c r="D110" s="301"/>
      <c r="E110" s="301"/>
      <c r="F110" s="301"/>
      <c r="G110" s="301"/>
      <c r="H110" s="301"/>
      <c r="I110" s="301"/>
      <c r="J110" s="302"/>
      <c r="Q110" s="159"/>
      <c r="R110" s="54"/>
      <c r="S110" s="166"/>
      <c r="T110" s="43"/>
      <c r="U110" s="44"/>
      <c r="V110" s="70"/>
      <c r="W110" s="55"/>
    </row>
    <row r="111" spans="2:23" ht="16.5" outlineLevel="1" thickBot="1" x14ac:dyDescent="0.3">
      <c r="B111" s="122">
        <v>9027101000</v>
      </c>
      <c r="C111" s="1"/>
      <c r="D111" s="185" t="s">
        <v>253</v>
      </c>
      <c r="E111" s="156" t="s">
        <v>12</v>
      </c>
      <c r="F111" s="82">
        <v>0</v>
      </c>
      <c r="G111" s="250">
        <v>25442</v>
      </c>
      <c r="H111" s="76">
        <f>G111*$K$5</f>
        <v>25442</v>
      </c>
      <c r="I111" s="159">
        <v>2</v>
      </c>
      <c r="J111" s="334">
        <f t="shared" si="12"/>
        <v>0</v>
      </c>
      <c r="Q111" s="159">
        <v>2</v>
      </c>
      <c r="R111" s="54">
        <v>1</v>
      </c>
      <c r="S111" s="166">
        <v>18</v>
      </c>
      <c r="T111" s="43">
        <v>2.1999999999999999E-2</v>
      </c>
      <c r="U111" s="44">
        <f t="shared" ref="U111:U118" si="19">F111/Q111</f>
        <v>0</v>
      </c>
      <c r="V111" s="70">
        <f t="shared" si="13"/>
        <v>0</v>
      </c>
      <c r="W111" s="55">
        <f t="shared" si="14"/>
        <v>0</v>
      </c>
    </row>
    <row r="112" spans="2:23" ht="16.5" outlineLevel="1" thickBot="1" x14ac:dyDescent="0.3">
      <c r="B112" s="124">
        <v>9027101000</v>
      </c>
      <c r="C112" s="1"/>
      <c r="D112" s="186" t="s">
        <v>254</v>
      </c>
      <c r="E112" s="156" t="s">
        <v>12</v>
      </c>
      <c r="F112" s="82">
        <v>0</v>
      </c>
      <c r="G112" s="250">
        <v>41887</v>
      </c>
      <c r="H112" s="76">
        <f t="shared" ref="H112:H118" si="20">G112*$K$5</f>
        <v>41887</v>
      </c>
      <c r="I112" s="159">
        <v>1</v>
      </c>
      <c r="J112" s="334">
        <f t="shared" si="12"/>
        <v>0</v>
      </c>
      <c r="Q112" s="159">
        <v>1</v>
      </c>
      <c r="R112" s="54">
        <v>1</v>
      </c>
      <c r="S112" s="166">
        <v>14</v>
      </c>
      <c r="T112" s="43">
        <v>2.1999999999999999E-2</v>
      </c>
      <c r="U112" s="44">
        <f t="shared" si="19"/>
        <v>0</v>
      </c>
      <c r="V112" s="70">
        <f t="shared" si="13"/>
        <v>0</v>
      </c>
      <c r="W112" s="55">
        <f t="shared" si="14"/>
        <v>0</v>
      </c>
    </row>
    <row r="113" spans="2:23" ht="16.5" outlineLevel="1" thickBot="1" x14ac:dyDescent="0.3">
      <c r="B113" s="124">
        <v>9027101000</v>
      </c>
      <c r="C113" s="1"/>
      <c r="D113" s="188" t="s">
        <v>255</v>
      </c>
      <c r="E113" s="156" t="s">
        <v>12</v>
      </c>
      <c r="F113" s="82">
        <v>0</v>
      </c>
      <c r="G113" s="250">
        <v>29654</v>
      </c>
      <c r="H113" s="76">
        <f t="shared" si="20"/>
        <v>29654</v>
      </c>
      <c r="I113" s="159">
        <v>2</v>
      </c>
      <c r="J113" s="334">
        <f t="shared" si="12"/>
        <v>0</v>
      </c>
      <c r="Q113" s="159">
        <v>2</v>
      </c>
      <c r="R113" s="54">
        <v>1</v>
      </c>
      <c r="S113" s="166">
        <v>18</v>
      </c>
      <c r="T113" s="43">
        <v>2.1999999999999999E-2</v>
      </c>
      <c r="U113" s="44">
        <f t="shared" si="19"/>
        <v>0</v>
      </c>
      <c r="V113" s="70">
        <f t="shared" si="13"/>
        <v>0</v>
      </c>
      <c r="W113" s="55">
        <f t="shared" si="14"/>
        <v>0</v>
      </c>
    </row>
    <row r="114" spans="2:23" ht="16.5" outlineLevel="1" thickBot="1" x14ac:dyDescent="0.3">
      <c r="B114" s="122">
        <v>9027101000</v>
      </c>
      <c r="C114" s="1"/>
      <c r="D114" s="187" t="s">
        <v>256</v>
      </c>
      <c r="E114" s="156" t="s">
        <v>12</v>
      </c>
      <c r="F114" s="82">
        <v>0</v>
      </c>
      <c r="G114" s="250">
        <v>46099</v>
      </c>
      <c r="H114" s="76">
        <f t="shared" si="20"/>
        <v>46099</v>
      </c>
      <c r="I114" s="159">
        <v>1</v>
      </c>
      <c r="J114" s="334">
        <f t="shared" si="12"/>
        <v>0</v>
      </c>
      <c r="Q114" s="159">
        <v>1</v>
      </c>
      <c r="R114" s="54">
        <v>1</v>
      </c>
      <c r="S114" s="166">
        <v>14</v>
      </c>
      <c r="T114" s="43">
        <v>2.1999999999999999E-2</v>
      </c>
      <c r="U114" s="44">
        <f t="shared" si="19"/>
        <v>0</v>
      </c>
      <c r="V114" s="70">
        <f t="shared" si="13"/>
        <v>0</v>
      </c>
      <c r="W114" s="55">
        <f t="shared" si="14"/>
        <v>0</v>
      </c>
    </row>
    <row r="115" spans="2:23" ht="20.25" customHeight="1" outlineLevel="1" thickBot="1" x14ac:dyDescent="0.3">
      <c r="B115" s="124">
        <v>9027101000</v>
      </c>
      <c r="C115" s="1"/>
      <c r="D115" s="188" t="s">
        <v>257</v>
      </c>
      <c r="E115" s="156" t="s">
        <v>12</v>
      </c>
      <c r="F115" s="82">
        <v>0</v>
      </c>
      <c r="G115" s="250">
        <v>33646</v>
      </c>
      <c r="H115" s="76">
        <f t="shared" si="20"/>
        <v>33646</v>
      </c>
      <c r="I115" s="159">
        <v>1</v>
      </c>
      <c r="J115" s="334">
        <f t="shared" si="12"/>
        <v>0</v>
      </c>
      <c r="Q115" s="159">
        <v>1</v>
      </c>
      <c r="R115" s="54">
        <v>1</v>
      </c>
      <c r="S115" s="166">
        <v>9.5</v>
      </c>
      <c r="T115" s="43">
        <v>2.1999999999999999E-2</v>
      </c>
      <c r="U115" s="44">
        <f t="shared" si="19"/>
        <v>0</v>
      </c>
      <c r="V115" s="70">
        <f t="shared" si="13"/>
        <v>0</v>
      </c>
      <c r="W115" s="55">
        <f t="shared" si="14"/>
        <v>0</v>
      </c>
    </row>
    <row r="116" spans="2:23" ht="16.5" outlineLevel="1" thickBot="1" x14ac:dyDescent="0.3">
      <c r="B116" s="124">
        <v>9027101000</v>
      </c>
      <c r="C116" s="1"/>
      <c r="D116" s="187" t="s">
        <v>258</v>
      </c>
      <c r="E116" s="156" t="s">
        <v>12</v>
      </c>
      <c r="F116" s="82">
        <v>0</v>
      </c>
      <c r="G116" s="250">
        <v>50091</v>
      </c>
      <c r="H116" s="76">
        <f t="shared" si="20"/>
        <v>50091</v>
      </c>
      <c r="I116" s="159">
        <v>1</v>
      </c>
      <c r="J116" s="334">
        <f t="shared" si="12"/>
        <v>0</v>
      </c>
      <c r="Q116" s="159">
        <v>1</v>
      </c>
      <c r="R116" s="54">
        <v>1</v>
      </c>
      <c r="S116" s="166">
        <v>14.6</v>
      </c>
      <c r="T116" s="43">
        <v>2.1999999999999999E-2</v>
      </c>
      <c r="U116" s="44">
        <f t="shared" si="19"/>
        <v>0</v>
      </c>
      <c r="V116" s="70">
        <f t="shared" si="13"/>
        <v>0</v>
      </c>
      <c r="W116" s="55">
        <f t="shared" si="14"/>
        <v>0</v>
      </c>
    </row>
    <row r="117" spans="2:23" ht="16.5" outlineLevel="1" thickBot="1" x14ac:dyDescent="0.3">
      <c r="B117" s="124">
        <v>9027101000</v>
      </c>
      <c r="C117" s="1"/>
      <c r="D117" s="188" t="s">
        <v>259</v>
      </c>
      <c r="E117" s="156" t="s">
        <v>12</v>
      </c>
      <c r="F117" s="82">
        <v>0</v>
      </c>
      <c r="G117" s="333">
        <v>46159</v>
      </c>
      <c r="H117" s="76">
        <f t="shared" si="20"/>
        <v>46159</v>
      </c>
      <c r="I117" s="159">
        <v>1</v>
      </c>
      <c r="J117" s="334">
        <f t="shared" si="12"/>
        <v>0</v>
      </c>
      <c r="Q117" s="159">
        <v>1</v>
      </c>
      <c r="R117" s="54">
        <v>1</v>
      </c>
      <c r="S117" s="166">
        <v>10.5</v>
      </c>
      <c r="T117" s="43">
        <v>2.1999999999999999E-2</v>
      </c>
      <c r="U117" s="44">
        <f t="shared" si="19"/>
        <v>0</v>
      </c>
      <c r="V117" s="70">
        <f t="shared" si="13"/>
        <v>0</v>
      </c>
      <c r="W117" s="55">
        <f t="shared" si="14"/>
        <v>0</v>
      </c>
    </row>
    <row r="118" spans="2:23" ht="16.5" outlineLevel="1" thickBot="1" x14ac:dyDescent="0.3">
      <c r="B118" s="124">
        <v>9027101000</v>
      </c>
      <c r="C118" s="1"/>
      <c r="D118" s="187" t="s">
        <v>260</v>
      </c>
      <c r="E118" s="156" t="s">
        <v>12</v>
      </c>
      <c r="F118" s="82">
        <v>0</v>
      </c>
      <c r="G118" s="333">
        <v>62604</v>
      </c>
      <c r="H118" s="76">
        <f t="shared" si="20"/>
        <v>62604</v>
      </c>
      <c r="I118" s="159">
        <v>1</v>
      </c>
      <c r="J118" s="334">
        <f t="shared" si="12"/>
        <v>0</v>
      </c>
      <c r="Q118" s="159">
        <v>1</v>
      </c>
      <c r="R118" s="54">
        <v>1</v>
      </c>
      <c r="S118" s="166">
        <v>15.6</v>
      </c>
      <c r="T118" s="43">
        <v>2.1999999999999999E-2</v>
      </c>
      <c r="U118" s="44">
        <f t="shared" si="19"/>
        <v>0</v>
      </c>
      <c r="V118" s="70">
        <f t="shared" si="13"/>
        <v>0</v>
      </c>
      <c r="W118" s="55">
        <f t="shared" si="14"/>
        <v>0</v>
      </c>
    </row>
    <row r="119" spans="2:23" ht="36.75" customHeight="1" thickBot="1" x14ac:dyDescent="0.3">
      <c r="B119" s="278" t="s">
        <v>310</v>
      </c>
      <c r="C119" s="279"/>
      <c r="D119" s="279"/>
      <c r="E119" s="279"/>
      <c r="F119" s="279"/>
      <c r="G119" s="279"/>
      <c r="H119" s="279"/>
      <c r="I119" s="279"/>
      <c r="J119" s="280"/>
      <c r="Q119" s="159"/>
      <c r="R119" s="54"/>
      <c r="S119" s="166"/>
      <c r="T119" s="43"/>
      <c r="U119" s="44"/>
      <c r="V119" s="70"/>
      <c r="W119" s="55"/>
    </row>
    <row r="120" spans="2:23" ht="16.5" outlineLevel="1" thickBot="1" x14ac:dyDescent="0.3">
      <c r="B120" s="114">
        <v>9027101000</v>
      </c>
      <c r="C120" s="1"/>
      <c r="D120" s="185" t="s">
        <v>261</v>
      </c>
      <c r="E120" s="156" t="s">
        <v>12</v>
      </c>
      <c r="F120" s="82">
        <v>0</v>
      </c>
      <c r="G120" s="248">
        <v>2593</v>
      </c>
      <c r="H120" s="76">
        <f>G120*$K$5</f>
        <v>2593</v>
      </c>
      <c r="I120" s="159">
        <v>20</v>
      </c>
      <c r="J120" s="334">
        <f t="shared" si="12"/>
        <v>0</v>
      </c>
      <c r="Q120" s="159">
        <v>20</v>
      </c>
      <c r="R120" s="54">
        <v>1</v>
      </c>
      <c r="S120" s="166">
        <v>6</v>
      </c>
      <c r="T120" s="43">
        <v>1.7999999999999999E-2</v>
      </c>
      <c r="U120" s="44">
        <f t="shared" ref="U120:U138" si="21">F120/Q120</f>
        <v>0</v>
      </c>
      <c r="V120" s="70">
        <f t="shared" si="13"/>
        <v>0</v>
      </c>
      <c r="W120" s="55">
        <f t="shared" si="14"/>
        <v>0</v>
      </c>
    </row>
    <row r="121" spans="2:23" ht="16.5" outlineLevel="1" thickBot="1" x14ac:dyDescent="0.3">
      <c r="B121" s="122">
        <v>9027101000</v>
      </c>
      <c r="C121" s="1"/>
      <c r="D121" s="186" t="s">
        <v>262</v>
      </c>
      <c r="E121" s="156" t="s">
        <v>12</v>
      </c>
      <c r="F121" s="82">
        <v>0</v>
      </c>
      <c r="G121" s="249">
        <v>2596</v>
      </c>
      <c r="H121" s="76">
        <f t="shared" ref="H121:H136" si="22">G121*$K$5</f>
        <v>2596</v>
      </c>
      <c r="I121" s="159">
        <v>20</v>
      </c>
      <c r="J121" s="334">
        <f t="shared" si="12"/>
        <v>0</v>
      </c>
      <c r="Q121" s="159">
        <v>20</v>
      </c>
      <c r="R121" s="54">
        <v>1</v>
      </c>
      <c r="S121" s="166">
        <v>7</v>
      </c>
      <c r="T121" s="43">
        <v>1.7999999999999999E-2</v>
      </c>
      <c r="U121" s="44">
        <f t="shared" si="21"/>
        <v>0</v>
      </c>
      <c r="V121" s="70">
        <f t="shared" si="13"/>
        <v>0</v>
      </c>
      <c r="W121" s="55">
        <f t="shared" si="14"/>
        <v>0</v>
      </c>
    </row>
    <row r="122" spans="2:23" ht="16.5" outlineLevel="1" thickBot="1" x14ac:dyDescent="0.3">
      <c r="B122" s="122">
        <v>9027101000</v>
      </c>
      <c r="C122" s="1"/>
      <c r="D122" s="186" t="s">
        <v>263</v>
      </c>
      <c r="E122" s="156" t="s">
        <v>12</v>
      </c>
      <c r="F122" s="82">
        <v>0</v>
      </c>
      <c r="G122" s="249">
        <v>3238</v>
      </c>
      <c r="H122" s="76">
        <f t="shared" si="22"/>
        <v>3238</v>
      </c>
      <c r="I122" s="159">
        <v>20</v>
      </c>
      <c r="J122" s="334">
        <f t="shared" si="12"/>
        <v>0</v>
      </c>
      <c r="Q122" s="159">
        <v>20</v>
      </c>
      <c r="R122" s="54">
        <v>1</v>
      </c>
      <c r="S122" s="166">
        <v>8</v>
      </c>
      <c r="T122" s="43">
        <v>1.7999999999999999E-2</v>
      </c>
      <c r="U122" s="44">
        <f t="shared" si="21"/>
        <v>0</v>
      </c>
      <c r="V122" s="70">
        <f t="shared" si="13"/>
        <v>0</v>
      </c>
      <c r="W122" s="55">
        <f t="shared" si="14"/>
        <v>0</v>
      </c>
    </row>
    <row r="123" spans="2:23" ht="16.5" outlineLevel="1" thickBot="1" x14ac:dyDescent="0.3">
      <c r="B123" s="122">
        <v>9027101000</v>
      </c>
      <c r="C123" s="1"/>
      <c r="D123" s="186" t="s">
        <v>264</v>
      </c>
      <c r="E123" s="156" t="s">
        <v>12</v>
      </c>
      <c r="F123" s="82">
        <v>0</v>
      </c>
      <c r="G123" s="249">
        <v>4049</v>
      </c>
      <c r="H123" s="76">
        <f t="shared" si="22"/>
        <v>4049</v>
      </c>
      <c r="I123" s="159">
        <v>15</v>
      </c>
      <c r="J123" s="334">
        <f t="shared" si="12"/>
        <v>0</v>
      </c>
      <c r="Q123" s="159">
        <v>15</v>
      </c>
      <c r="R123" s="54">
        <v>1</v>
      </c>
      <c r="S123" s="166">
        <v>9</v>
      </c>
      <c r="T123" s="43">
        <v>1.7999999999999999E-2</v>
      </c>
      <c r="U123" s="44">
        <f t="shared" si="21"/>
        <v>0</v>
      </c>
      <c r="V123" s="70">
        <f t="shared" si="13"/>
        <v>0</v>
      </c>
      <c r="W123" s="55">
        <f t="shared" si="14"/>
        <v>0</v>
      </c>
    </row>
    <row r="124" spans="2:23" ht="16.5" outlineLevel="1" thickBot="1" x14ac:dyDescent="0.3">
      <c r="B124" s="122">
        <v>9027101000</v>
      </c>
      <c r="C124" s="1"/>
      <c r="D124" s="186" t="s">
        <v>265</v>
      </c>
      <c r="E124" s="156" t="s">
        <v>12</v>
      </c>
      <c r="F124" s="82">
        <v>0</v>
      </c>
      <c r="G124" s="249">
        <v>5512</v>
      </c>
      <c r="H124" s="76">
        <f t="shared" si="22"/>
        <v>5512</v>
      </c>
      <c r="I124" s="159">
        <v>10</v>
      </c>
      <c r="J124" s="334">
        <f t="shared" si="12"/>
        <v>0</v>
      </c>
      <c r="Q124" s="159">
        <v>10</v>
      </c>
      <c r="R124" s="54">
        <v>1</v>
      </c>
      <c r="S124" s="166">
        <v>8</v>
      </c>
      <c r="T124" s="43">
        <v>1.7999999999999999E-2</v>
      </c>
      <c r="U124" s="44">
        <f t="shared" si="21"/>
        <v>0</v>
      </c>
      <c r="V124" s="70">
        <f t="shared" si="13"/>
        <v>0</v>
      </c>
      <c r="W124" s="55">
        <f t="shared" si="14"/>
        <v>0</v>
      </c>
    </row>
    <row r="125" spans="2:23" ht="16.5" outlineLevel="1" thickBot="1" x14ac:dyDescent="0.3">
      <c r="B125" s="122">
        <v>9027101000</v>
      </c>
      <c r="C125" s="1"/>
      <c r="D125" s="187" t="s">
        <v>266</v>
      </c>
      <c r="E125" s="156" t="s">
        <v>12</v>
      </c>
      <c r="F125" s="82">
        <v>0</v>
      </c>
      <c r="G125" s="249">
        <v>6321</v>
      </c>
      <c r="H125" s="76">
        <f t="shared" si="22"/>
        <v>6321</v>
      </c>
      <c r="I125" s="159">
        <v>10</v>
      </c>
      <c r="J125" s="334">
        <f t="shared" si="12"/>
        <v>0</v>
      </c>
      <c r="Q125" s="159">
        <v>10</v>
      </c>
      <c r="R125" s="54">
        <v>1</v>
      </c>
      <c r="S125" s="166">
        <v>10</v>
      </c>
      <c r="T125" s="43">
        <v>1.7999999999999999E-2</v>
      </c>
      <c r="U125" s="44">
        <f t="shared" si="21"/>
        <v>0</v>
      </c>
      <c r="V125" s="70">
        <f t="shared" si="13"/>
        <v>0</v>
      </c>
      <c r="W125" s="55">
        <f t="shared" si="14"/>
        <v>0</v>
      </c>
    </row>
    <row r="126" spans="2:23" ht="16.5" outlineLevel="1" thickBot="1" x14ac:dyDescent="0.3">
      <c r="B126" s="122">
        <v>9027101000</v>
      </c>
      <c r="C126" s="1"/>
      <c r="D126" s="187" t="s">
        <v>267</v>
      </c>
      <c r="E126" s="156" t="s">
        <v>12</v>
      </c>
      <c r="F126" s="82">
        <v>0</v>
      </c>
      <c r="G126" s="249">
        <v>9864</v>
      </c>
      <c r="H126" s="76">
        <f t="shared" si="22"/>
        <v>9864</v>
      </c>
      <c r="I126" s="159">
        <v>2</v>
      </c>
      <c r="J126" s="334">
        <f t="shared" si="12"/>
        <v>0</v>
      </c>
      <c r="Q126" s="159">
        <v>2</v>
      </c>
      <c r="R126" s="54">
        <v>1</v>
      </c>
      <c r="S126" s="166">
        <v>10.4</v>
      </c>
      <c r="T126" s="43">
        <v>2.1999999999999999E-2</v>
      </c>
      <c r="U126" s="44">
        <f t="shared" si="21"/>
        <v>0</v>
      </c>
      <c r="V126" s="70">
        <f t="shared" si="13"/>
        <v>0</v>
      </c>
      <c r="W126" s="55">
        <f t="shared" si="14"/>
        <v>0</v>
      </c>
    </row>
    <row r="127" spans="2:23" ht="16.5" outlineLevel="1" thickBot="1" x14ac:dyDescent="0.3">
      <c r="B127" s="122">
        <v>9027101000</v>
      </c>
      <c r="C127" s="1"/>
      <c r="D127" s="187" t="s">
        <v>268</v>
      </c>
      <c r="E127" s="156" t="s">
        <v>12</v>
      </c>
      <c r="F127" s="82">
        <v>0</v>
      </c>
      <c r="G127" s="249">
        <v>10281</v>
      </c>
      <c r="H127" s="76">
        <f t="shared" si="22"/>
        <v>10281</v>
      </c>
      <c r="I127" s="159">
        <v>3</v>
      </c>
      <c r="J127" s="334">
        <f t="shared" si="12"/>
        <v>0</v>
      </c>
      <c r="Q127" s="159">
        <v>3</v>
      </c>
      <c r="R127" s="54">
        <v>1</v>
      </c>
      <c r="S127" s="166">
        <v>21</v>
      </c>
      <c r="T127" s="43">
        <v>1.7999999999999999E-2</v>
      </c>
      <c r="U127" s="44">
        <f t="shared" si="21"/>
        <v>0</v>
      </c>
      <c r="V127" s="70">
        <f t="shared" si="13"/>
        <v>0</v>
      </c>
      <c r="W127" s="55">
        <f t="shared" si="14"/>
        <v>0</v>
      </c>
    </row>
    <row r="128" spans="2:23" ht="16.5" outlineLevel="1" thickBot="1" x14ac:dyDescent="0.3">
      <c r="B128" s="122">
        <v>9027101000</v>
      </c>
      <c r="C128" s="1"/>
      <c r="D128" s="187" t="s">
        <v>269</v>
      </c>
      <c r="E128" s="156" t="s">
        <v>12</v>
      </c>
      <c r="F128" s="82">
        <v>0</v>
      </c>
      <c r="G128" s="249">
        <v>14102</v>
      </c>
      <c r="H128" s="76">
        <f t="shared" si="22"/>
        <v>14102</v>
      </c>
      <c r="I128" s="159">
        <v>2</v>
      </c>
      <c r="J128" s="334">
        <f t="shared" si="12"/>
        <v>0</v>
      </c>
      <c r="Q128" s="159">
        <v>2</v>
      </c>
      <c r="R128" s="54">
        <v>1</v>
      </c>
      <c r="S128" s="166">
        <v>16</v>
      </c>
      <c r="T128" s="43">
        <v>2.1999999999999999E-2</v>
      </c>
      <c r="U128" s="44">
        <f t="shared" si="21"/>
        <v>0</v>
      </c>
      <c r="V128" s="70">
        <f t="shared" si="13"/>
        <v>0</v>
      </c>
      <c r="W128" s="55">
        <f t="shared" si="14"/>
        <v>0</v>
      </c>
    </row>
    <row r="129" spans="2:23" ht="16.5" outlineLevel="1" thickBot="1" x14ac:dyDescent="0.3">
      <c r="B129" s="122">
        <v>9027101000</v>
      </c>
      <c r="C129" s="1"/>
      <c r="D129" s="187" t="s">
        <v>270</v>
      </c>
      <c r="E129" s="156" t="s">
        <v>12</v>
      </c>
      <c r="F129" s="82">
        <v>0</v>
      </c>
      <c r="G129" s="249">
        <v>19991</v>
      </c>
      <c r="H129" s="76">
        <f t="shared" si="22"/>
        <v>19991</v>
      </c>
      <c r="I129" s="159">
        <v>2</v>
      </c>
      <c r="J129" s="334">
        <f t="shared" si="12"/>
        <v>0</v>
      </c>
      <c r="Q129" s="159">
        <v>2</v>
      </c>
      <c r="R129" s="54">
        <v>1</v>
      </c>
      <c r="S129" s="166">
        <v>16</v>
      </c>
      <c r="T129" s="43">
        <v>2.1999999999999999E-2</v>
      </c>
      <c r="U129" s="44">
        <f t="shared" si="21"/>
        <v>0</v>
      </c>
      <c r="V129" s="70">
        <f t="shared" si="13"/>
        <v>0</v>
      </c>
      <c r="W129" s="55">
        <f t="shared" si="14"/>
        <v>0</v>
      </c>
    </row>
    <row r="130" spans="2:23" ht="16.5" outlineLevel="1" thickBot="1" x14ac:dyDescent="0.3">
      <c r="B130" s="122">
        <v>9027101000</v>
      </c>
      <c r="C130" s="1"/>
      <c r="D130" s="187" t="s">
        <v>271</v>
      </c>
      <c r="E130" s="156" t="s">
        <v>12</v>
      </c>
      <c r="F130" s="82">
        <v>0</v>
      </c>
      <c r="G130" s="249">
        <v>21937</v>
      </c>
      <c r="H130" s="76">
        <f t="shared" si="22"/>
        <v>21937</v>
      </c>
      <c r="I130" s="159">
        <v>1</v>
      </c>
      <c r="J130" s="334">
        <f t="shared" si="12"/>
        <v>0</v>
      </c>
      <c r="Q130" s="159">
        <v>1</v>
      </c>
      <c r="R130" s="54">
        <v>1</v>
      </c>
      <c r="S130" s="166">
        <v>10</v>
      </c>
      <c r="T130" s="43">
        <v>2.1999999999999999E-2</v>
      </c>
      <c r="U130" s="44">
        <f t="shared" si="21"/>
        <v>0</v>
      </c>
      <c r="V130" s="70">
        <f t="shared" si="13"/>
        <v>0</v>
      </c>
      <c r="W130" s="55">
        <f t="shared" si="14"/>
        <v>0</v>
      </c>
    </row>
    <row r="131" spans="2:23" ht="16.5" outlineLevel="1" thickBot="1" x14ac:dyDescent="0.3">
      <c r="B131" s="122">
        <v>9027101000</v>
      </c>
      <c r="C131" s="1"/>
      <c r="D131" s="187" t="s">
        <v>272</v>
      </c>
      <c r="E131" s="156" t="s">
        <v>12</v>
      </c>
      <c r="F131" s="82">
        <v>0</v>
      </c>
      <c r="G131" s="249">
        <v>28511</v>
      </c>
      <c r="H131" s="76">
        <f t="shared" si="22"/>
        <v>28511</v>
      </c>
      <c r="I131" s="159">
        <v>1</v>
      </c>
      <c r="J131" s="334">
        <f t="shared" si="12"/>
        <v>0</v>
      </c>
      <c r="Q131" s="159">
        <v>1</v>
      </c>
      <c r="R131" s="54">
        <v>1</v>
      </c>
      <c r="S131" s="166">
        <v>15</v>
      </c>
      <c r="T131" s="43">
        <v>2.1999999999999999E-2</v>
      </c>
      <c r="U131" s="44">
        <f t="shared" si="21"/>
        <v>0</v>
      </c>
      <c r="V131" s="70">
        <f t="shared" si="13"/>
        <v>0</v>
      </c>
      <c r="W131" s="55">
        <f t="shared" si="14"/>
        <v>0</v>
      </c>
    </row>
    <row r="132" spans="2:23" ht="16.5" outlineLevel="1" thickBot="1" x14ac:dyDescent="0.3">
      <c r="B132" s="122">
        <v>9027101000</v>
      </c>
      <c r="C132" s="1"/>
      <c r="D132" s="187" t="s">
        <v>273</v>
      </c>
      <c r="E132" s="156" t="s">
        <v>12</v>
      </c>
      <c r="F132" s="82">
        <v>0</v>
      </c>
      <c r="G132" s="249">
        <v>48981</v>
      </c>
      <c r="H132" s="76">
        <f t="shared" si="22"/>
        <v>48981</v>
      </c>
      <c r="I132" s="159">
        <v>1</v>
      </c>
      <c r="J132" s="334">
        <f t="shared" si="12"/>
        <v>0</v>
      </c>
      <c r="Q132" s="159">
        <v>1</v>
      </c>
      <c r="R132" s="54">
        <v>1</v>
      </c>
      <c r="S132" s="166">
        <v>25</v>
      </c>
      <c r="T132" s="43">
        <v>2.1999999999999999E-2</v>
      </c>
      <c r="U132" s="44">
        <f t="shared" si="21"/>
        <v>0</v>
      </c>
      <c r="V132" s="70">
        <f t="shared" si="13"/>
        <v>0</v>
      </c>
      <c r="W132" s="55">
        <f t="shared" si="14"/>
        <v>0</v>
      </c>
    </row>
    <row r="133" spans="2:23" ht="16.5" outlineLevel="1" thickBot="1" x14ac:dyDescent="0.3">
      <c r="B133" s="122">
        <v>9027101000</v>
      </c>
      <c r="C133" s="1"/>
      <c r="D133" s="187" t="s">
        <v>274</v>
      </c>
      <c r="E133" s="156" t="s">
        <v>12</v>
      </c>
      <c r="F133" s="82">
        <v>0</v>
      </c>
      <c r="G133" s="249">
        <v>69022</v>
      </c>
      <c r="H133" s="76">
        <f t="shared" si="22"/>
        <v>69022</v>
      </c>
      <c r="I133" s="159">
        <v>1</v>
      </c>
      <c r="J133" s="334">
        <f t="shared" si="12"/>
        <v>0</v>
      </c>
      <c r="Q133" s="159">
        <v>1</v>
      </c>
      <c r="R133" s="54">
        <v>1</v>
      </c>
      <c r="S133" s="166">
        <v>29</v>
      </c>
      <c r="T133" s="43">
        <v>0.05</v>
      </c>
      <c r="U133" s="44">
        <f t="shared" si="21"/>
        <v>0</v>
      </c>
      <c r="V133" s="70">
        <f t="shared" si="13"/>
        <v>0</v>
      </c>
      <c r="W133" s="55">
        <f t="shared" si="14"/>
        <v>0</v>
      </c>
    </row>
    <row r="134" spans="2:23" ht="16.5" outlineLevel="1" thickBot="1" x14ac:dyDescent="0.3">
      <c r="B134" s="122">
        <v>9027101000</v>
      </c>
      <c r="C134" s="1"/>
      <c r="D134" s="187" t="s">
        <v>275</v>
      </c>
      <c r="E134" s="156" t="s">
        <v>12</v>
      </c>
      <c r="F134" s="82">
        <v>0</v>
      </c>
      <c r="G134" s="249">
        <v>82497</v>
      </c>
      <c r="H134" s="76">
        <f t="shared" si="22"/>
        <v>82497</v>
      </c>
      <c r="I134" s="159">
        <v>1</v>
      </c>
      <c r="J134" s="334">
        <f t="shared" si="12"/>
        <v>0</v>
      </c>
      <c r="Q134" s="159">
        <v>1</v>
      </c>
      <c r="R134" s="54">
        <v>1</v>
      </c>
      <c r="S134" s="166">
        <v>32</v>
      </c>
      <c r="T134" s="43">
        <v>2.1999999999999999E-2</v>
      </c>
      <c r="U134" s="44">
        <f t="shared" si="21"/>
        <v>0</v>
      </c>
      <c r="V134" s="70">
        <f t="shared" si="13"/>
        <v>0</v>
      </c>
      <c r="W134" s="55">
        <f t="shared" si="14"/>
        <v>0</v>
      </c>
    </row>
    <row r="135" spans="2:23" ht="16.5" outlineLevel="1" thickBot="1" x14ac:dyDescent="0.3">
      <c r="B135" s="122">
        <v>9027101000</v>
      </c>
      <c r="C135" s="1"/>
      <c r="D135" s="187" t="s">
        <v>276</v>
      </c>
      <c r="E135" s="156" t="s">
        <v>12</v>
      </c>
      <c r="F135" s="82">
        <v>0</v>
      </c>
      <c r="G135" s="249">
        <v>97617</v>
      </c>
      <c r="H135" s="76">
        <f t="shared" si="22"/>
        <v>97617</v>
      </c>
      <c r="I135" s="159">
        <v>1</v>
      </c>
      <c r="J135" s="334">
        <f t="shared" si="12"/>
        <v>0</v>
      </c>
      <c r="Q135" s="159">
        <v>1</v>
      </c>
      <c r="R135" s="54">
        <v>1</v>
      </c>
      <c r="S135" s="166">
        <v>36</v>
      </c>
      <c r="T135" s="43">
        <v>2.1999999999999999E-2</v>
      </c>
      <c r="U135" s="44">
        <f t="shared" si="21"/>
        <v>0</v>
      </c>
      <c r="V135" s="70">
        <f t="shared" si="13"/>
        <v>0</v>
      </c>
      <c r="W135" s="55">
        <f t="shared" si="14"/>
        <v>0</v>
      </c>
    </row>
    <row r="136" spans="2:23" ht="16.5" outlineLevel="1" thickBot="1" x14ac:dyDescent="0.3">
      <c r="B136" s="122">
        <v>9027101000</v>
      </c>
      <c r="C136" s="1"/>
      <c r="D136" s="187" t="s">
        <v>277</v>
      </c>
      <c r="E136" s="156" t="s">
        <v>12</v>
      </c>
      <c r="F136" s="82">
        <v>0</v>
      </c>
      <c r="G136" s="249">
        <v>1057</v>
      </c>
      <c r="H136" s="76">
        <f t="shared" si="22"/>
        <v>1057</v>
      </c>
      <c r="I136" s="159">
        <v>1</v>
      </c>
      <c r="J136" s="334">
        <f t="shared" si="12"/>
        <v>0</v>
      </c>
      <c r="Q136" s="159">
        <v>1</v>
      </c>
      <c r="R136" s="54">
        <v>1</v>
      </c>
      <c r="S136" s="166">
        <v>0.5</v>
      </c>
      <c r="T136" s="43">
        <v>0</v>
      </c>
      <c r="U136" s="44">
        <f t="shared" si="21"/>
        <v>0</v>
      </c>
      <c r="V136" s="70">
        <f t="shared" si="13"/>
        <v>0</v>
      </c>
      <c r="W136" s="55">
        <f t="shared" si="14"/>
        <v>0</v>
      </c>
    </row>
    <row r="137" spans="2:23" ht="16.5" outlineLevel="1" thickBot="1" x14ac:dyDescent="0.3">
      <c r="B137" s="122">
        <v>9027101000</v>
      </c>
      <c r="C137" s="1"/>
      <c r="D137" s="188" t="s">
        <v>278</v>
      </c>
      <c r="E137" s="156" t="s">
        <v>12</v>
      </c>
      <c r="F137" s="82">
        <v>0</v>
      </c>
      <c r="G137" s="171">
        <v>15000</v>
      </c>
      <c r="H137" s="76">
        <f>G137</f>
        <v>15000</v>
      </c>
      <c r="I137" s="159">
        <v>2</v>
      </c>
      <c r="J137" s="334">
        <f t="shared" si="12"/>
        <v>0</v>
      </c>
      <c r="Q137" s="159">
        <v>2</v>
      </c>
      <c r="R137" s="54">
        <v>1</v>
      </c>
      <c r="S137" s="166">
        <v>17</v>
      </c>
      <c r="T137" s="43">
        <v>2.1999999999999999E-2</v>
      </c>
      <c r="U137" s="44">
        <f t="shared" si="21"/>
        <v>0</v>
      </c>
      <c r="V137" s="70">
        <f t="shared" si="13"/>
        <v>0</v>
      </c>
      <c r="W137" s="55">
        <f t="shared" si="14"/>
        <v>0</v>
      </c>
    </row>
    <row r="138" spans="2:23" ht="16.5" outlineLevel="1" thickBot="1" x14ac:dyDescent="0.3">
      <c r="B138" s="122">
        <v>9027101000</v>
      </c>
      <c r="C138" s="1"/>
      <c r="D138" s="187" t="s">
        <v>279</v>
      </c>
      <c r="E138" s="156" t="s">
        <v>12</v>
      </c>
      <c r="F138" s="82">
        <v>0</v>
      </c>
      <c r="G138" s="172">
        <v>26500</v>
      </c>
      <c r="H138" s="76">
        <f>G138</f>
        <v>26500</v>
      </c>
      <c r="I138" s="159">
        <v>1</v>
      </c>
      <c r="J138" s="334">
        <f t="shared" ref="J138:J163" si="23">F138*H138</f>
        <v>0</v>
      </c>
      <c r="Q138" s="159">
        <v>1</v>
      </c>
      <c r="R138" s="54">
        <v>1</v>
      </c>
      <c r="S138" s="166">
        <v>13.6</v>
      </c>
      <c r="T138" s="43">
        <v>2.1999999999999999E-2</v>
      </c>
      <c r="U138" s="44">
        <f t="shared" si="21"/>
        <v>0</v>
      </c>
      <c r="V138" s="70">
        <f t="shared" ref="V138:V163" si="24">U138*S138</f>
        <v>0</v>
      </c>
      <c r="W138" s="55">
        <f t="shared" ref="W138:W163" si="25">U138*T138</f>
        <v>0</v>
      </c>
    </row>
    <row r="139" spans="2:23" ht="33.75" customHeight="1" thickBot="1" x14ac:dyDescent="0.3">
      <c r="B139" s="281" t="s">
        <v>311</v>
      </c>
      <c r="C139" s="282"/>
      <c r="D139" s="282"/>
      <c r="E139" s="282"/>
      <c r="F139" s="282"/>
      <c r="G139" s="282"/>
      <c r="H139" s="282"/>
      <c r="I139" s="282"/>
      <c r="J139" s="283"/>
      <c r="Q139" s="159"/>
      <c r="R139" s="54"/>
      <c r="S139" s="166"/>
      <c r="T139" s="43"/>
      <c r="U139" s="44"/>
      <c r="V139" s="70"/>
      <c r="W139" s="55"/>
    </row>
    <row r="140" spans="2:23" ht="16.5" outlineLevel="1" thickBot="1" x14ac:dyDescent="0.3">
      <c r="B140" s="114">
        <v>9027101000</v>
      </c>
      <c r="C140" s="1"/>
      <c r="D140" s="188" t="s">
        <v>280</v>
      </c>
      <c r="E140" s="156" t="s">
        <v>12</v>
      </c>
      <c r="F140" s="82">
        <v>0</v>
      </c>
      <c r="G140" s="248">
        <v>3807</v>
      </c>
      <c r="H140" s="76">
        <f>G140*$K$5</f>
        <v>3807</v>
      </c>
      <c r="I140" s="159">
        <v>20</v>
      </c>
      <c r="J140" s="334">
        <f t="shared" si="23"/>
        <v>0</v>
      </c>
      <c r="Q140" s="159">
        <v>20</v>
      </c>
      <c r="R140" s="54">
        <v>1</v>
      </c>
      <c r="S140" s="166">
        <v>8</v>
      </c>
      <c r="T140" s="43">
        <v>2.1999999999999999E-2</v>
      </c>
      <c r="U140" s="44">
        <f t="shared" ref="U140:U153" si="26">F140/Q140</f>
        <v>0</v>
      </c>
      <c r="V140" s="70">
        <f t="shared" si="24"/>
        <v>0</v>
      </c>
      <c r="W140" s="55">
        <f t="shared" si="25"/>
        <v>0</v>
      </c>
    </row>
    <row r="141" spans="2:23" ht="16.5" outlineLevel="1" thickBot="1" x14ac:dyDescent="0.3">
      <c r="B141" s="122">
        <v>9027101000</v>
      </c>
      <c r="C141" s="1"/>
      <c r="D141" s="187" t="s">
        <v>281</v>
      </c>
      <c r="E141" s="156" t="s">
        <v>12</v>
      </c>
      <c r="F141" s="82">
        <v>0</v>
      </c>
      <c r="G141" s="249">
        <v>8019</v>
      </c>
      <c r="H141" s="76">
        <f t="shared" ref="H141:H153" si="27">G141*$K$5</f>
        <v>8019</v>
      </c>
      <c r="I141" s="159">
        <v>20</v>
      </c>
      <c r="J141" s="334">
        <f t="shared" si="23"/>
        <v>0</v>
      </c>
      <c r="Q141" s="159">
        <v>20</v>
      </c>
      <c r="R141" s="54">
        <v>1</v>
      </c>
      <c r="S141" s="166">
        <v>8</v>
      </c>
      <c r="T141" s="43">
        <v>2.1999999999999999E-2</v>
      </c>
      <c r="U141" s="44">
        <f t="shared" si="26"/>
        <v>0</v>
      </c>
      <c r="V141" s="70">
        <f t="shared" si="24"/>
        <v>0</v>
      </c>
      <c r="W141" s="55">
        <f t="shared" si="25"/>
        <v>0</v>
      </c>
    </row>
    <row r="142" spans="2:23" ht="16.5" outlineLevel="1" thickBot="1" x14ac:dyDescent="0.3">
      <c r="B142" s="122">
        <v>9027101000</v>
      </c>
      <c r="C142" s="1"/>
      <c r="D142" s="187" t="s">
        <v>282</v>
      </c>
      <c r="E142" s="156" t="s">
        <v>12</v>
      </c>
      <c r="F142" s="82">
        <v>0</v>
      </c>
      <c r="G142" s="249">
        <v>5757</v>
      </c>
      <c r="H142" s="76">
        <f t="shared" si="27"/>
        <v>5757</v>
      </c>
      <c r="I142" s="159">
        <v>20</v>
      </c>
      <c r="J142" s="334">
        <f t="shared" si="23"/>
        <v>0</v>
      </c>
      <c r="Q142" s="159">
        <v>20</v>
      </c>
      <c r="R142" s="54">
        <v>1</v>
      </c>
      <c r="S142" s="166">
        <v>8</v>
      </c>
      <c r="T142" s="43">
        <v>2.1999999999999999E-2</v>
      </c>
      <c r="U142" s="44">
        <f t="shared" si="26"/>
        <v>0</v>
      </c>
      <c r="V142" s="70">
        <f t="shared" si="24"/>
        <v>0</v>
      </c>
      <c r="W142" s="55">
        <f t="shared" si="25"/>
        <v>0</v>
      </c>
    </row>
    <row r="143" spans="2:23" ht="16.5" outlineLevel="1" thickBot="1" x14ac:dyDescent="0.3">
      <c r="B143" s="122">
        <v>9027101000</v>
      </c>
      <c r="C143" s="1"/>
      <c r="D143" s="188" t="s">
        <v>283</v>
      </c>
      <c r="E143" s="156" t="s">
        <v>12</v>
      </c>
      <c r="F143" s="82">
        <v>0</v>
      </c>
      <c r="G143" s="171">
        <v>2946</v>
      </c>
      <c r="H143" s="76">
        <f t="shared" si="27"/>
        <v>2946</v>
      </c>
      <c r="I143" s="159">
        <v>60</v>
      </c>
      <c r="J143" s="334">
        <f t="shared" si="23"/>
        <v>0</v>
      </c>
      <c r="Q143" s="159">
        <v>60</v>
      </c>
      <c r="R143" s="54">
        <v>1</v>
      </c>
      <c r="S143" s="166">
        <v>12</v>
      </c>
      <c r="T143" s="43">
        <v>2.1999999999999999E-2</v>
      </c>
      <c r="U143" s="44">
        <f t="shared" si="26"/>
        <v>0</v>
      </c>
      <c r="V143" s="70">
        <f t="shared" si="24"/>
        <v>0</v>
      </c>
      <c r="W143" s="55">
        <f t="shared" si="25"/>
        <v>0</v>
      </c>
    </row>
    <row r="144" spans="2:23" ht="16.5" outlineLevel="1" thickBot="1" x14ac:dyDescent="0.3">
      <c r="B144" s="122">
        <v>9027101000</v>
      </c>
      <c r="C144" s="1"/>
      <c r="D144" s="187" t="s">
        <v>284</v>
      </c>
      <c r="E144" s="156" t="s">
        <v>12</v>
      </c>
      <c r="F144" s="82">
        <v>0</v>
      </c>
      <c r="G144" s="172">
        <v>2143</v>
      </c>
      <c r="H144" s="76">
        <f t="shared" si="27"/>
        <v>2143</v>
      </c>
      <c r="I144" s="159">
        <v>40</v>
      </c>
      <c r="J144" s="334">
        <f t="shared" si="23"/>
        <v>0</v>
      </c>
      <c r="Q144" s="159">
        <v>40</v>
      </c>
      <c r="R144" s="54">
        <v>1</v>
      </c>
      <c r="S144" s="166">
        <v>8</v>
      </c>
      <c r="T144" s="43">
        <v>2.1999999999999999E-2</v>
      </c>
      <c r="U144" s="44">
        <f t="shared" si="26"/>
        <v>0</v>
      </c>
      <c r="V144" s="70">
        <f t="shared" si="24"/>
        <v>0</v>
      </c>
      <c r="W144" s="55">
        <f t="shared" si="25"/>
        <v>0</v>
      </c>
    </row>
    <row r="145" spans="2:23" ht="16.5" outlineLevel="1" thickBot="1" x14ac:dyDescent="0.3">
      <c r="B145" s="122">
        <v>9027101000</v>
      </c>
      <c r="C145" s="1"/>
      <c r="D145" s="189" t="s">
        <v>285</v>
      </c>
      <c r="E145" s="156" t="s">
        <v>12</v>
      </c>
      <c r="F145" s="82">
        <v>0</v>
      </c>
      <c r="G145" s="172">
        <v>3242</v>
      </c>
      <c r="H145" s="76">
        <f t="shared" si="27"/>
        <v>3242</v>
      </c>
      <c r="I145" s="159">
        <v>8</v>
      </c>
      <c r="J145" s="334">
        <f t="shared" si="23"/>
        <v>0</v>
      </c>
      <c r="Q145" s="159">
        <v>8</v>
      </c>
      <c r="R145" s="54">
        <v>1</v>
      </c>
      <c r="S145" s="166">
        <v>3.2</v>
      </c>
      <c r="T145" s="43">
        <v>2.1999999999999999E-2</v>
      </c>
      <c r="U145" s="44">
        <f t="shared" si="26"/>
        <v>0</v>
      </c>
      <c r="V145" s="70">
        <f t="shared" si="24"/>
        <v>0</v>
      </c>
      <c r="W145" s="55">
        <f t="shared" si="25"/>
        <v>0</v>
      </c>
    </row>
    <row r="146" spans="2:23" ht="16.5" outlineLevel="1" thickBot="1" x14ac:dyDescent="0.3">
      <c r="B146" s="122">
        <v>9027101000</v>
      </c>
      <c r="C146" s="1"/>
      <c r="D146" s="187" t="s">
        <v>286</v>
      </c>
      <c r="E146" s="156" t="s">
        <v>12</v>
      </c>
      <c r="F146" s="82">
        <v>0</v>
      </c>
      <c r="G146" s="172">
        <v>10000</v>
      </c>
      <c r="H146" s="76">
        <f t="shared" si="27"/>
        <v>10000</v>
      </c>
      <c r="I146" s="159">
        <v>12</v>
      </c>
      <c r="J146" s="334">
        <f t="shared" si="23"/>
        <v>0</v>
      </c>
      <c r="Q146" s="159">
        <v>12</v>
      </c>
      <c r="R146" s="54">
        <v>1</v>
      </c>
      <c r="S146" s="166">
        <v>7.2</v>
      </c>
      <c r="T146" s="43">
        <v>2.1999999999999999E-2</v>
      </c>
      <c r="U146" s="44">
        <f t="shared" si="26"/>
        <v>0</v>
      </c>
      <c r="V146" s="70">
        <f t="shared" si="24"/>
        <v>0</v>
      </c>
      <c r="W146" s="55">
        <f t="shared" si="25"/>
        <v>0</v>
      </c>
    </row>
    <row r="147" spans="2:23" ht="16.5" outlineLevel="1" thickBot="1" x14ac:dyDescent="0.3">
      <c r="B147" s="122">
        <v>9027101000</v>
      </c>
      <c r="C147" s="1"/>
      <c r="D147" s="187" t="s">
        <v>287</v>
      </c>
      <c r="E147" s="156" t="s">
        <v>12</v>
      </c>
      <c r="F147" s="82">
        <v>0</v>
      </c>
      <c r="G147" s="172">
        <v>1257</v>
      </c>
      <c r="H147" s="76">
        <f t="shared" si="27"/>
        <v>1257</v>
      </c>
      <c r="I147" s="159">
        <v>25</v>
      </c>
      <c r="J147" s="334">
        <f t="shared" si="23"/>
        <v>0</v>
      </c>
      <c r="Q147" s="159">
        <v>25</v>
      </c>
      <c r="R147" s="54">
        <v>1</v>
      </c>
      <c r="S147" s="166">
        <v>7.5</v>
      </c>
      <c r="T147" s="43">
        <v>2.1999999999999999E-2</v>
      </c>
      <c r="U147" s="44">
        <f t="shared" si="26"/>
        <v>0</v>
      </c>
      <c r="V147" s="70">
        <f t="shared" si="24"/>
        <v>0</v>
      </c>
      <c r="W147" s="55">
        <f t="shared" si="25"/>
        <v>0</v>
      </c>
    </row>
    <row r="148" spans="2:23" ht="16.5" outlineLevel="1" thickBot="1" x14ac:dyDescent="0.3">
      <c r="B148" s="122">
        <v>9027101000</v>
      </c>
      <c r="C148" s="1"/>
      <c r="D148" s="187" t="s">
        <v>288</v>
      </c>
      <c r="E148" s="156" t="s">
        <v>12</v>
      </c>
      <c r="F148" s="82">
        <v>0</v>
      </c>
      <c r="G148" s="172">
        <v>1626</v>
      </c>
      <c r="H148" s="76">
        <f t="shared" si="27"/>
        <v>1626</v>
      </c>
      <c r="I148" s="159">
        <v>25</v>
      </c>
      <c r="J148" s="334">
        <f t="shared" si="23"/>
        <v>0</v>
      </c>
      <c r="Q148" s="159">
        <v>25</v>
      </c>
      <c r="R148" s="54">
        <v>1</v>
      </c>
      <c r="S148" s="166">
        <v>7.5</v>
      </c>
      <c r="T148" s="43">
        <v>2.1999999999999999E-2</v>
      </c>
      <c r="U148" s="44">
        <f t="shared" si="26"/>
        <v>0</v>
      </c>
      <c r="V148" s="70">
        <f t="shared" si="24"/>
        <v>0</v>
      </c>
      <c r="W148" s="55">
        <f t="shared" si="25"/>
        <v>0</v>
      </c>
    </row>
    <row r="149" spans="2:23" ht="16.5" outlineLevel="1" thickBot="1" x14ac:dyDescent="0.3">
      <c r="B149" s="122">
        <v>9027101000</v>
      </c>
      <c r="C149" s="1"/>
      <c r="D149" s="187" t="s">
        <v>289</v>
      </c>
      <c r="E149" s="156" t="s">
        <v>12</v>
      </c>
      <c r="F149" s="82">
        <v>0</v>
      </c>
      <c r="G149" s="172">
        <v>1500</v>
      </c>
      <c r="H149" s="76">
        <f t="shared" si="27"/>
        <v>1500</v>
      </c>
      <c r="I149" s="159">
        <v>25</v>
      </c>
      <c r="J149" s="334">
        <f t="shared" si="23"/>
        <v>0</v>
      </c>
      <c r="Q149" s="159">
        <v>25</v>
      </c>
      <c r="R149" s="54">
        <v>1</v>
      </c>
      <c r="S149" s="166">
        <v>7.5</v>
      </c>
      <c r="T149" s="43">
        <v>2.1999999999999999E-2</v>
      </c>
      <c r="U149" s="44">
        <f t="shared" si="26"/>
        <v>0</v>
      </c>
      <c r="V149" s="70">
        <f t="shared" si="24"/>
        <v>0</v>
      </c>
      <c r="W149" s="55">
        <f t="shared" si="25"/>
        <v>0</v>
      </c>
    </row>
    <row r="150" spans="2:23" ht="16.5" outlineLevel="1" thickBot="1" x14ac:dyDescent="0.3">
      <c r="B150" s="122">
        <v>9027101000</v>
      </c>
      <c r="C150" s="1"/>
      <c r="D150" s="187" t="s">
        <v>290</v>
      </c>
      <c r="E150" s="156" t="s">
        <v>12</v>
      </c>
      <c r="F150" s="82">
        <v>0</v>
      </c>
      <c r="G150" s="172">
        <v>1840</v>
      </c>
      <c r="H150" s="76">
        <f t="shared" si="27"/>
        <v>1840</v>
      </c>
      <c r="I150" s="159">
        <v>25</v>
      </c>
      <c r="J150" s="334">
        <f t="shared" si="23"/>
        <v>0</v>
      </c>
      <c r="Q150" s="159">
        <v>25</v>
      </c>
      <c r="R150" s="54">
        <v>1</v>
      </c>
      <c r="S150" s="166">
        <v>7.5</v>
      </c>
      <c r="T150" s="43">
        <v>2.1999999999999999E-2</v>
      </c>
      <c r="U150" s="44">
        <f t="shared" si="26"/>
        <v>0</v>
      </c>
      <c r="V150" s="70">
        <f t="shared" si="24"/>
        <v>0</v>
      </c>
      <c r="W150" s="55">
        <f t="shared" si="25"/>
        <v>0</v>
      </c>
    </row>
    <row r="151" spans="2:23" ht="16.5" outlineLevel="1" thickBot="1" x14ac:dyDescent="0.3">
      <c r="B151" s="122">
        <v>9027101000</v>
      </c>
      <c r="C151" s="1"/>
      <c r="D151" s="187" t="s">
        <v>380</v>
      </c>
      <c r="E151" s="156" t="s">
        <v>12</v>
      </c>
      <c r="F151" s="82">
        <v>0</v>
      </c>
      <c r="G151" s="172">
        <v>7865</v>
      </c>
      <c r="H151" s="76">
        <f t="shared" si="27"/>
        <v>7865</v>
      </c>
      <c r="I151" s="159">
        <v>16</v>
      </c>
      <c r="J151" s="334">
        <f t="shared" si="23"/>
        <v>0</v>
      </c>
      <c r="Q151" s="159">
        <v>16</v>
      </c>
      <c r="R151" s="54">
        <v>1</v>
      </c>
      <c r="S151" s="166">
        <v>6.4</v>
      </c>
      <c r="T151" s="43">
        <v>2.1999999999999999E-2</v>
      </c>
      <c r="U151" s="44">
        <f t="shared" si="26"/>
        <v>0</v>
      </c>
      <c r="V151" s="70">
        <f t="shared" si="24"/>
        <v>0</v>
      </c>
      <c r="W151" s="55">
        <f t="shared" si="25"/>
        <v>0</v>
      </c>
    </row>
    <row r="152" spans="2:23" ht="16.5" outlineLevel="1" thickBot="1" x14ac:dyDescent="0.3">
      <c r="B152" s="122">
        <v>9027101000</v>
      </c>
      <c r="C152" s="1"/>
      <c r="D152" s="187" t="s">
        <v>291</v>
      </c>
      <c r="E152" s="156" t="s">
        <v>12</v>
      </c>
      <c r="F152" s="82">
        <v>0</v>
      </c>
      <c r="G152" s="172">
        <v>4004</v>
      </c>
      <c r="H152" s="76">
        <f t="shared" si="27"/>
        <v>4004</v>
      </c>
      <c r="I152" s="159">
        <v>6</v>
      </c>
      <c r="J152" s="334">
        <f t="shared" si="23"/>
        <v>0</v>
      </c>
      <c r="Q152" s="159">
        <v>6</v>
      </c>
      <c r="R152" s="54">
        <v>1</v>
      </c>
      <c r="S152" s="166">
        <v>2.4</v>
      </c>
      <c r="T152" s="43">
        <v>2.1999999999999999E-2</v>
      </c>
      <c r="U152" s="44">
        <f t="shared" si="26"/>
        <v>0</v>
      </c>
      <c r="V152" s="70">
        <f t="shared" si="24"/>
        <v>0</v>
      </c>
      <c r="W152" s="55">
        <f t="shared" si="25"/>
        <v>0</v>
      </c>
    </row>
    <row r="153" spans="2:23" ht="16.5" outlineLevel="1" thickBot="1" x14ac:dyDescent="0.3">
      <c r="B153" s="122">
        <v>9027101000</v>
      </c>
      <c r="C153" s="1"/>
      <c r="D153" s="187" t="s">
        <v>292</v>
      </c>
      <c r="E153" s="156" t="s">
        <v>12</v>
      </c>
      <c r="F153" s="82">
        <v>0</v>
      </c>
      <c r="G153" s="172">
        <v>37</v>
      </c>
      <c r="H153" s="76">
        <f t="shared" si="27"/>
        <v>37</v>
      </c>
      <c r="I153" s="159">
        <v>300</v>
      </c>
      <c r="J153" s="334">
        <f t="shared" si="23"/>
        <v>0</v>
      </c>
      <c r="Q153" s="159">
        <v>300</v>
      </c>
      <c r="R153" s="54">
        <v>1</v>
      </c>
      <c r="S153" s="166">
        <v>3</v>
      </c>
      <c r="T153" s="43">
        <v>1.7999999999999999E-2</v>
      </c>
      <c r="U153" s="44">
        <f t="shared" si="26"/>
        <v>0</v>
      </c>
      <c r="V153" s="70">
        <f t="shared" si="24"/>
        <v>0</v>
      </c>
      <c r="W153" s="55">
        <f t="shared" si="25"/>
        <v>0</v>
      </c>
    </row>
    <row r="154" spans="2:23" ht="32.25" customHeight="1" thickBot="1" x14ac:dyDescent="0.35">
      <c r="B154" s="284" t="s">
        <v>312</v>
      </c>
      <c r="C154" s="285"/>
      <c r="D154" s="285"/>
      <c r="E154" s="285"/>
      <c r="F154" s="285"/>
      <c r="G154" s="285"/>
      <c r="H154" s="285"/>
      <c r="I154" s="285"/>
      <c r="J154" s="286"/>
      <c r="Q154" s="159"/>
      <c r="R154" s="54"/>
      <c r="S154" s="166"/>
      <c r="T154" s="43"/>
      <c r="U154" s="44"/>
      <c r="V154" s="70"/>
      <c r="W154" s="55"/>
    </row>
    <row r="155" spans="2:23" ht="16.5" outlineLevel="1" thickBot="1" x14ac:dyDescent="0.3">
      <c r="B155" s="122">
        <v>9027101000</v>
      </c>
      <c r="C155" s="1"/>
      <c r="D155" s="185" t="s">
        <v>293</v>
      </c>
      <c r="E155" s="156" t="s">
        <v>12</v>
      </c>
      <c r="F155" s="82">
        <v>0</v>
      </c>
      <c r="G155" s="177">
        <v>630</v>
      </c>
      <c r="H155" s="76">
        <f>G155</f>
        <v>630</v>
      </c>
      <c r="I155" s="159">
        <v>40</v>
      </c>
      <c r="J155" s="334">
        <f t="shared" si="23"/>
        <v>0</v>
      </c>
      <c r="Q155" s="159">
        <v>40</v>
      </c>
      <c r="R155" s="54">
        <v>1</v>
      </c>
      <c r="S155" s="166">
        <v>6</v>
      </c>
      <c r="T155" s="43">
        <v>2.1999999999999999E-2</v>
      </c>
      <c r="U155" s="44">
        <f t="shared" ref="U155:U163" si="28">F155/Q155</f>
        <v>0</v>
      </c>
      <c r="V155" s="70">
        <f t="shared" si="24"/>
        <v>0</v>
      </c>
      <c r="W155" s="55">
        <f t="shared" si="25"/>
        <v>0</v>
      </c>
    </row>
    <row r="156" spans="2:23" ht="16.5" outlineLevel="1" thickBot="1" x14ac:dyDescent="0.3">
      <c r="B156" s="122">
        <v>9027101000</v>
      </c>
      <c r="C156" s="1"/>
      <c r="D156" s="186" t="s">
        <v>294</v>
      </c>
      <c r="E156" s="156" t="s">
        <v>12</v>
      </c>
      <c r="F156" s="82">
        <v>0</v>
      </c>
      <c r="G156" s="178">
        <v>560</v>
      </c>
      <c r="H156" s="76">
        <f t="shared" ref="H156:H163" si="29">G156</f>
        <v>560</v>
      </c>
      <c r="I156" s="159">
        <v>40</v>
      </c>
      <c r="J156" s="334">
        <f t="shared" si="23"/>
        <v>0</v>
      </c>
      <c r="Q156" s="159">
        <v>40</v>
      </c>
      <c r="R156" s="54">
        <v>1</v>
      </c>
      <c r="S156" s="166">
        <v>6</v>
      </c>
      <c r="T156" s="43">
        <v>2.1999999999999999E-2</v>
      </c>
      <c r="U156" s="44">
        <f t="shared" si="28"/>
        <v>0</v>
      </c>
      <c r="V156" s="70">
        <f t="shared" si="24"/>
        <v>0</v>
      </c>
      <c r="W156" s="55">
        <f t="shared" si="25"/>
        <v>0</v>
      </c>
    </row>
    <row r="157" spans="2:23" ht="16.5" outlineLevel="1" thickBot="1" x14ac:dyDescent="0.3">
      <c r="B157" s="122">
        <v>9027101000</v>
      </c>
      <c r="C157" s="1"/>
      <c r="D157" s="186" t="s">
        <v>295</v>
      </c>
      <c r="E157" s="156" t="s">
        <v>12</v>
      </c>
      <c r="F157" s="82">
        <v>0</v>
      </c>
      <c r="G157" s="178">
        <v>850</v>
      </c>
      <c r="H157" s="76">
        <f t="shared" si="29"/>
        <v>850</v>
      </c>
      <c r="I157" s="159">
        <v>40</v>
      </c>
      <c r="J157" s="334">
        <f t="shared" si="23"/>
        <v>0</v>
      </c>
      <c r="Q157" s="159">
        <v>40</v>
      </c>
      <c r="R157" s="54">
        <v>1</v>
      </c>
      <c r="S157" s="166">
        <v>6</v>
      </c>
      <c r="T157" s="43">
        <v>2.1999999999999999E-2</v>
      </c>
      <c r="U157" s="44">
        <f t="shared" si="28"/>
        <v>0</v>
      </c>
      <c r="V157" s="70">
        <f t="shared" si="24"/>
        <v>0</v>
      </c>
      <c r="W157" s="55">
        <f t="shared" si="25"/>
        <v>0</v>
      </c>
    </row>
    <row r="158" spans="2:23" ht="16.5" outlineLevel="1" thickBot="1" x14ac:dyDescent="0.3">
      <c r="B158" s="122">
        <v>9027101000</v>
      </c>
      <c r="C158" s="1"/>
      <c r="D158" s="186" t="s">
        <v>296</v>
      </c>
      <c r="E158" s="156" t="s">
        <v>12</v>
      </c>
      <c r="F158" s="82">
        <v>0</v>
      </c>
      <c r="G158" s="178">
        <v>650</v>
      </c>
      <c r="H158" s="76">
        <f t="shared" si="29"/>
        <v>650</v>
      </c>
      <c r="I158" s="159">
        <v>40</v>
      </c>
      <c r="J158" s="334">
        <f t="shared" si="23"/>
        <v>0</v>
      </c>
      <c r="Q158" s="159">
        <v>40</v>
      </c>
      <c r="R158" s="54">
        <v>1</v>
      </c>
      <c r="S158" s="166">
        <v>6</v>
      </c>
      <c r="T158" s="43">
        <v>2.1999999999999999E-2</v>
      </c>
      <c r="U158" s="44">
        <f t="shared" si="28"/>
        <v>0</v>
      </c>
      <c r="V158" s="70">
        <f t="shared" si="24"/>
        <v>0</v>
      </c>
      <c r="W158" s="55">
        <f t="shared" si="25"/>
        <v>0</v>
      </c>
    </row>
    <row r="159" spans="2:23" ht="16.5" outlineLevel="1" thickBot="1" x14ac:dyDescent="0.3">
      <c r="B159" s="122">
        <v>9027101000</v>
      </c>
      <c r="C159" s="1"/>
      <c r="D159" s="186" t="s">
        <v>297</v>
      </c>
      <c r="E159" s="156" t="s">
        <v>12</v>
      </c>
      <c r="F159" s="82">
        <v>0</v>
      </c>
      <c r="G159" s="178">
        <v>730</v>
      </c>
      <c r="H159" s="76">
        <f t="shared" si="29"/>
        <v>730</v>
      </c>
      <c r="I159" s="159">
        <v>40</v>
      </c>
      <c r="J159" s="334">
        <f t="shared" si="23"/>
        <v>0</v>
      </c>
      <c r="Q159" s="159">
        <v>40</v>
      </c>
      <c r="R159" s="54">
        <v>1</v>
      </c>
      <c r="S159" s="166">
        <v>6</v>
      </c>
      <c r="T159" s="43">
        <v>2.1999999999999999E-2</v>
      </c>
      <c r="U159" s="44">
        <f t="shared" si="28"/>
        <v>0</v>
      </c>
      <c r="V159" s="70">
        <f t="shared" si="24"/>
        <v>0</v>
      </c>
      <c r="W159" s="55">
        <f t="shared" si="25"/>
        <v>0</v>
      </c>
    </row>
    <row r="160" spans="2:23" ht="16.5" outlineLevel="1" thickBot="1" x14ac:dyDescent="0.3">
      <c r="B160" s="122">
        <v>9027101000</v>
      </c>
      <c r="C160" s="1"/>
      <c r="D160" s="186" t="s">
        <v>298</v>
      </c>
      <c r="E160" s="156" t="s">
        <v>12</v>
      </c>
      <c r="F160" s="82">
        <v>0</v>
      </c>
      <c r="G160" s="172">
        <v>750</v>
      </c>
      <c r="H160" s="76">
        <f t="shared" si="29"/>
        <v>750</v>
      </c>
      <c r="I160" s="159">
        <v>40</v>
      </c>
      <c r="J160" s="334">
        <f t="shared" si="23"/>
        <v>0</v>
      </c>
      <c r="Q160" s="159">
        <v>40</v>
      </c>
      <c r="R160" s="54">
        <v>1</v>
      </c>
      <c r="S160" s="166">
        <v>6</v>
      </c>
      <c r="T160" s="43">
        <v>2.1999999999999999E-2</v>
      </c>
      <c r="U160" s="44">
        <f t="shared" si="28"/>
        <v>0</v>
      </c>
      <c r="V160" s="70">
        <f t="shared" si="24"/>
        <v>0</v>
      </c>
      <c r="W160" s="55">
        <f t="shared" si="25"/>
        <v>0</v>
      </c>
    </row>
    <row r="161" spans="2:23" ht="16.5" outlineLevel="1" thickBot="1" x14ac:dyDescent="0.3">
      <c r="B161" s="122">
        <v>9027101000</v>
      </c>
      <c r="C161" s="1"/>
      <c r="D161" s="186" t="s">
        <v>299</v>
      </c>
      <c r="E161" s="156" t="s">
        <v>12</v>
      </c>
      <c r="F161" s="82">
        <v>0</v>
      </c>
      <c r="G161" s="172">
        <v>450</v>
      </c>
      <c r="H161" s="76">
        <f t="shared" si="29"/>
        <v>450</v>
      </c>
      <c r="I161" s="159">
        <v>40</v>
      </c>
      <c r="J161" s="334">
        <f t="shared" si="23"/>
        <v>0</v>
      </c>
      <c r="Q161" s="159">
        <v>40</v>
      </c>
      <c r="R161" s="54">
        <v>1</v>
      </c>
      <c r="S161" s="166">
        <v>6</v>
      </c>
      <c r="T161" s="43">
        <v>2.1999999999999999E-2</v>
      </c>
      <c r="U161" s="44">
        <f t="shared" si="28"/>
        <v>0</v>
      </c>
      <c r="V161" s="70">
        <f t="shared" si="24"/>
        <v>0</v>
      </c>
      <c r="W161" s="55">
        <f t="shared" si="25"/>
        <v>0</v>
      </c>
    </row>
    <row r="162" spans="2:23" ht="16.5" outlineLevel="1" thickBot="1" x14ac:dyDescent="0.3">
      <c r="B162" s="122">
        <v>9027101000</v>
      </c>
      <c r="C162" s="1"/>
      <c r="D162" s="186" t="s">
        <v>300</v>
      </c>
      <c r="E162" s="156" t="s">
        <v>12</v>
      </c>
      <c r="F162" s="82">
        <v>0</v>
      </c>
      <c r="G162" s="172">
        <v>850</v>
      </c>
      <c r="H162" s="76">
        <f t="shared" si="29"/>
        <v>850</v>
      </c>
      <c r="I162" s="159">
        <v>40</v>
      </c>
      <c r="J162" s="334">
        <f t="shared" si="23"/>
        <v>0</v>
      </c>
      <c r="Q162" s="159">
        <v>40</v>
      </c>
      <c r="R162" s="54">
        <v>1</v>
      </c>
      <c r="S162" s="166">
        <v>6</v>
      </c>
      <c r="T162" s="43">
        <v>2.1999999999999999E-2</v>
      </c>
      <c r="U162" s="44">
        <f t="shared" si="28"/>
        <v>0</v>
      </c>
      <c r="V162" s="70">
        <f t="shared" si="24"/>
        <v>0</v>
      </c>
      <c r="W162" s="55">
        <f t="shared" si="25"/>
        <v>0</v>
      </c>
    </row>
    <row r="163" spans="2:23" ht="16.5" outlineLevel="1" thickBot="1" x14ac:dyDescent="0.3">
      <c r="B163" s="122">
        <v>9027101000</v>
      </c>
      <c r="C163" s="1"/>
      <c r="D163" s="187" t="s">
        <v>301</v>
      </c>
      <c r="E163" s="156" t="s">
        <v>12</v>
      </c>
      <c r="F163" s="82">
        <v>0</v>
      </c>
      <c r="G163" s="178">
        <v>1500</v>
      </c>
      <c r="H163" s="76">
        <f t="shared" si="29"/>
        <v>1500</v>
      </c>
      <c r="I163" s="159">
        <v>40</v>
      </c>
      <c r="J163" s="334">
        <f t="shared" si="23"/>
        <v>0</v>
      </c>
      <c r="Q163" s="159">
        <v>40</v>
      </c>
      <c r="R163" s="54">
        <v>1</v>
      </c>
      <c r="S163" s="166">
        <v>6</v>
      </c>
      <c r="T163" s="43">
        <v>2.1999999999999999E-2</v>
      </c>
      <c r="U163" s="44">
        <f t="shared" si="28"/>
        <v>0</v>
      </c>
      <c r="V163" s="70">
        <f t="shared" si="24"/>
        <v>0</v>
      </c>
      <c r="W163" s="55">
        <f t="shared" si="25"/>
        <v>0</v>
      </c>
    </row>
    <row r="164" spans="2:23" x14ac:dyDescent="0.25">
      <c r="E164" s="179"/>
    </row>
    <row r="165" spans="2:23" x14ac:dyDescent="0.25">
      <c r="E165" s="179"/>
    </row>
    <row r="166" spans="2:23" x14ac:dyDescent="0.25">
      <c r="E166" s="179"/>
    </row>
    <row r="167" spans="2:23" x14ac:dyDescent="0.25">
      <c r="E167" s="179"/>
    </row>
    <row r="168" spans="2:23" x14ac:dyDescent="0.25">
      <c r="E168" s="179"/>
    </row>
  </sheetData>
  <mergeCells count="23">
    <mergeCell ref="B119:J119"/>
    <mergeCell ref="B139:J139"/>
    <mergeCell ref="B154:J154"/>
    <mergeCell ref="E1:L1"/>
    <mergeCell ref="J2:L2"/>
    <mergeCell ref="B25:J25"/>
    <mergeCell ref="B42:J42"/>
    <mergeCell ref="B59:J59"/>
    <mergeCell ref="B76:J76"/>
    <mergeCell ref="B93:J93"/>
    <mergeCell ref="B110:J110"/>
    <mergeCell ref="M2:P3"/>
    <mergeCell ref="J3:L3"/>
    <mergeCell ref="J4:L4"/>
    <mergeCell ref="C17:C20"/>
    <mergeCell ref="B9:J9"/>
    <mergeCell ref="B7:B8"/>
    <mergeCell ref="C7:C8"/>
    <mergeCell ref="D7:D8"/>
    <mergeCell ref="E7:E8"/>
    <mergeCell ref="F7:F8"/>
    <mergeCell ref="C10:C12"/>
    <mergeCell ref="K5:L5"/>
  </mergeCells>
  <phoneticPr fontId="20" type="noConversion"/>
  <hyperlinks>
    <hyperlink ref="D1" r:id="rId1" xr:uid="{0AA20328-8045-4B96-81F3-73D3DC065E8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6C83-1AA0-4596-88BD-04FAACC21101}">
  <sheetPr>
    <tabColor theme="2" tint="-9.9978637043366805E-2"/>
  </sheetPr>
  <dimension ref="A1:AA41"/>
  <sheetViews>
    <sheetView topLeftCell="A7" zoomScaleNormal="100" workbookViewId="0">
      <selection activeCell="D38" sqref="D38"/>
    </sheetView>
  </sheetViews>
  <sheetFormatPr defaultRowHeight="15" x14ac:dyDescent="0.25"/>
  <cols>
    <col min="2" max="2" width="10.140625" customWidth="1"/>
    <col min="3" max="3" width="24.28515625" customWidth="1"/>
    <col min="4" max="4" width="40" customWidth="1"/>
    <col min="5" max="5" width="6.140625" customWidth="1"/>
    <col min="7" max="7" width="13.28515625" customWidth="1"/>
    <col min="8" max="8" width="13.140625" customWidth="1"/>
    <col min="9" max="9" width="10.28515625" customWidth="1"/>
    <col min="13" max="13" width="14.5703125" customWidth="1"/>
    <col min="14" max="14" width="14.7109375" customWidth="1"/>
    <col min="15" max="15" width="12" customWidth="1"/>
    <col min="16" max="16" width="17.140625" customWidth="1"/>
    <col min="17" max="17" width="0.140625" hidden="1" customWidth="1"/>
    <col min="18" max="18" width="12.140625" hidden="1" customWidth="1"/>
    <col min="19" max="19" width="0.140625" hidden="1" customWidth="1"/>
    <col min="20" max="20" width="13.5703125" hidden="1" customWidth="1"/>
    <col min="21" max="21" width="13.28515625" hidden="1" customWidth="1"/>
    <col min="22" max="22" width="11.28515625" hidden="1" customWidth="1"/>
    <col min="23" max="23" width="14" hidden="1" customWidth="1"/>
  </cols>
  <sheetData>
    <row r="1" spans="1:27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30" customHeight="1" x14ac:dyDescent="0.25">
      <c r="A2" s="2"/>
      <c r="B2" s="2"/>
      <c r="C2" s="2"/>
      <c r="D2" s="35"/>
      <c r="E2" s="18"/>
      <c r="F2" s="3"/>
      <c r="G2" s="3"/>
      <c r="H2" s="3"/>
      <c r="I2" s="3"/>
      <c r="J2" s="267" t="s">
        <v>0</v>
      </c>
      <c r="K2" s="267"/>
      <c r="L2" s="268"/>
      <c r="M2" s="269" t="s">
        <v>1</v>
      </c>
      <c r="N2" s="269"/>
      <c r="O2" s="269"/>
      <c r="P2" s="269"/>
      <c r="Q2" s="2"/>
      <c r="R2" s="2"/>
      <c r="S2" s="2"/>
      <c r="T2" s="2"/>
      <c r="U2" s="2"/>
      <c r="V2" s="2"/>
      <c r="W2" s="2"/>
    </row>
    <row r="3" spans="1:27" ht="15.75" x14ac:dyDescent="0.25">
      <c r="A3" s="2"/>
      <c r="B3" s="2"/>
      <c r="C3" s="2"/>
      <c r="D3" s="5"/>
      <c r="E3" s="20"/>
      <c r="F3" s="6"/>
      <c r="G3" s="3"/>
      <c r="H3" s="3"/>
      <c r="I3" s="3"/>
      <c r="J3" s="270" t="s">
        <v>2</v>
      </c>
      <c r="K3" s="270"/>
      <c r="L3" s="271"/>
      <c r="M3" s="269"/>
      <c r="N3" s="269"/>
      <c r="O3" s="269"/>
      <c r="P3" s="269"/>
      <c r="Q3" s="2"/>
      <c r="R3" s="2"/>
      <c r="S3" s="2"/>
      <c r="T3" s="2"/>
      <c r="U3" s="2"/>
      <c r="V3" s="2"/>
      <c r="W3" s="2"/>
    </row>
    <row r="4" spans="1:27" ht="37.5" customHeight="1" x14ac:dyDescent="0.25">
      <c r="A4" s="2"/>
      <c r="B4" s="2"/>
      <c r="C4" s="2"/>
      <c r="D4" s="5"/>
      <c r="E4" s="18"/>
      <c r="F4" s="3"/>
      <c r="G4" s="3"/>
      <c r="H4" s="3"/>
      <c r="I4" s="3"/>
      <c r="J4" s="272">
        <v>0</v>
      </c>
      <c r="K4" s="272"/>
      <c r="L4" s="273"/>
      <c r="M4" s="83" t="s">
        <v>3</v>
      </c>
      <c r="N4" s="84" t="s">
        <v>4</v>
      </c>
      <c r="O4" s="85" t="s">
        <v>5</v>
      </c>
      <c r="P4" s="85" t="s">
        <v>65</v>
      </c>
      <c r="Q4" s="2"/>
      <c r="R4" s="2"/>
      <c r="S4" s="2"/>
      <c r="T4" s="2"/>
      <c r="U4" s="2"/>
      <c r="V4" s="2"/>
      <c r="W4" s="2"/>
    </row>
    <row r="5" spans="1:27" ht="26.25" customHeight="1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64">
        <f>1-(J4*0.01)</f>
        <v>1</v>
      </c>
      <c r="L5" s="265"/>
      <c r="M5" s="86">
        <f>SUM(J9:J36)</f>
        <v>0</v>
      </c>
      <c r="N5" s="87">
        <f>SUM(W9:W36)</f>
        <v>0</v>
      </c>
      <c r="O5" s="87">
        <f>SUM(V9:V36)</f>
        <v>0</v>
      </c>
      <c r="P5" s="87">
        <f>SUM(U9:U36)</f>
        <v>0</v>
      </c>
      <c r="Q5" s="2"/>
      <c r="R5" s="2"/>
      <c r="S5" s="2"/>
      <c r="T5" s="2"/>
      <c r="U5" s="2"/>
      <c r="V5" s="2"/>
      <c r="W5" s="2"/>
    </row>
    <row r="6" spans="1:27" ht="20.25" x14ac:dyDescent="0.3">
      <c r="A6" s="2"/>
      <c r="B6" s="2"/>
      <c r="C6" s="2"/>
      <c r="D6" s="8" t="s">
        <v>32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7" ht="31.5" customHeight="1" thickBot="1" x14ac:dyDescent="0.3">
      <c r="A7" s="2"/>
      <c r="B7" s="256" t="s">
        <v>7</v>
      </c>
      <c r="C7" s="256" t="s">
        <v>132</v>
      </c>
      <c r="D7" s="303" t="s">
        <v>8</v>
      </c>
      <c r="E7" s="305" t="s">
        <v>9</v>
      </c>
      <c r="F7" s="262" t="s">
        <v>10</v>
      </c>
      <c r="G7" s="25" t="s">
        <v>30</v>
      </c>
      <c r="H7" s="25" t="s">
        <v>31</v>
      </c>
      <c r="I7" s="26" t="s">
        <v>33</v>
      </c>
      <c r="J7" s="28" t="s">
        <v>11</v>
      </c>
      <c r="K7" s="2"/>
      <c r="L7" s="2"/>
      <c r="M7" s="34"/>
      <c r="N7" s="34"/>
      <c r="O7" s="34"/>
      <c r="P7" s="34"/>
      <c r="Q7" s="38" t="s">
        <v>13</v>
      </c>
      <c r="R7" s="38" t="s">
        <v>14</v>
      </c>
      <c r="S7" s="39" t="s">
        <v>15</v>
      </c>
      <c r="T7" s="40" t="s">
        <v>16</v>
      </c>
      <c r="U7" s="71" t="s">
        <v>17</v>
      </c>
      <c r="V7" s="39" t="s">
        <v>18</v>
      </c>
      <c r="W7" s="39" t="s">
        <v>19</v>
      </c>
      <c r="AA7" s="22"/>
    </row>
    <row r="8" spans="1:27" ht="30.75" customHeight="1" thickBot="1" x14ac:dyDescent="0.35">
      <c r="A8" s="2"/>
      <c r="B8" s="257"/>
      <c r="C8" s="257"/>
      <c r="D8" s="304"/>
      <c r="E8" s="306"/>
      <c r="F8" s="263"/>
      <c r="G8" s="103" t="s">
        <v>36</v>
      </c>
      <c r="H8" s="103" t="s">
        <v>36</v>
      </c>
      <c r="I8" s="135" t="s">
        <v>34</v>
      </c>
      <c r="J8" s="136"/>
      <c r="K8" s="2"/>
      <c r="L8" s="2"/>
      <c r="M8" s="34"/>
      <c r="N8" s="34"/>
      <c r="O8" s="73"/>
      <c r="P8" s="73"/>
      <c r="Q8" s="2"/>
      <c r="R8" s="2"/>
      <c r="S8" s="2"/>
      <c r="T8" s="2"/>
      <c r="U8" s="74"/>
      <c r="V8" s="2"/>
      <c r="W8" s="2"/>
    </row>
    <row r="9" spans="1:27" ht="18" customHeight="1" thickBot="1" x14ac:dyDescent="0.3">
      <c r="A9" s="12"/>
      <c r="B9" s="114">
        <v>8481807900</v>
      </c>
      <c r="C9" s="307"/>
      <c r="D9" s="243" t="s">
        <v>360</v>
      </c>
      <c r="E9" s="116" t="s">
        <v>12</v>
      </c>
      <c r="F9" s="141">
        <v>0</v>
      </c>
      <c r="G9" s="142">
        <v>165</v>
      </c>
      <c r="H9" s="142">
        <f t="shared" ref="H9:H29" si="0">G9*$K$5</f>
        <v>165</v>
      </c>
      <c r="I9" s="143">
        <v>200</v>
      </c>
      <c r="J9" s="138">
        <f t="shared" ref="J9:J36" si="1">F9*H9</f>
        <v>0</v>
      </c>
      <c r="K9" s="12"/>
      <c r="L9" s="12"/>
      <c r="M9" s="34"/>
      <c r="N9" s="34"/>
      <c r="O9" s="34"/>
      <c r="P9" s="34"/>
      <c r="Q9" s="15">
        <v>200</v>
      </c>
      <c r="R9" s="41">
        <v>1</v>
      </c>
      <c r="S9" s="42">
        <v>20</v>
      </c>
      <c r="T9" s="43">
        <v>0.01</v>
      </c>
      <c r="U9" s="72">
        <f t="shared" ref="U9:U36" si="2">F9/Q9</f>
        <v>0</v>
      </c>
      <c r="V9" s="45">
        <f t="shared" ref="V9:V36" si="3">U9*S9</f>
        <v>0</v>
      </c>
      <c r="W9" s="46">
        <f t="shared" ref="W9:W36" si="4">U9*T9</f>
        <v>0</v>
      </c>
    </row>
    <row r="10" spans="1:27" ht="16.5" thickBot="1" x14ac:dyDescent="0.3">
      <c r="A10" s="12"/>
      <c r="B10" s="114">
        <v>8481807900</v>
      </c>
      <c r="C10" s="308"/>
      <c r="D10" s="244" t="s">
        <v>361</v>
      </c>
      <c r="E10" s="30" t="s">
        <v>12</v>
      </c>
      <c r="F10" s="23">
        <v>0</v>
      </c>
      <c r="G10" s="75">
        <v>165</v>
      </c>
      <c r="H10" s="75">
        <f t="shared" si="0"/>
        <v>165</v>
      </c>
      <c r="I10" s="77">
        <v>200</v>
      </c>
      <c r="J10" s="139">
        <f t="shared" si="1"/>
        <v>0</v>
      </c>
      <c r="K10" s="12"/>
      <c r="L10" s="12"/>
      <c r="M10" s="34"/>
      <c r="N10" s="34"/>
      <c r="O10" s="34"/>
      <c r="P10" s="34"/>
      <c r="Q10" s="15">
        <v>200</v>
      </c>
      <c r="R10" s="41">
        <v>1</v>
      </c>
      <c r="S10" s="42">
        <v>20</v>
      </c>
      <c r="T10" s="43">
        <v>0.01</v>
      </c>
      <c r="U10" s="44">
        <f t="shared" si="2"/>
        <v>0</v>
      </c>
      <c r="V10" s="45">
        <f t="shared" si="3"/>
        <v>0</v>
      </c>
      <c r="W10" s="46">
        <f t="shared" si="4"/>
        <v>0</v>
      </c>
    </row>
    <row r="11" spans="1:27" ht="16.5" thickBot="1" x14ac:dyDescent="0.3">
      <c r="A11" s="12"/>
      <c r="B11" s="114">
        <v>8481807900</v>
      </c>
      <c r="C11" s="308"/>
      <c r="D11" s="244" t="s">
        <v>362</v>
      </c>
      <c r="E11" s="30" t="s">
        <v>12</v>
      </c>
      <c r="F11" s="23">
        <v>0</v>
      </c>
      <c r="G11" s="75">
        <v>205</v>
      </c>
      <c r="H11" s="75">
        <f t="shared" si="0"/>
        <v>205</v>
      </c>
      <c r="I11" s="77">
        <v>100</v>
      </c>
      <c r="J11" s="139">
        <f t="shared" si="1"/>
        <v>0</v>
      </c>
      <c r="K11" s="12"/>
      <c r="L11" s="12"/>
      <c r="M11" s="34"/>
      <c r="N11" s="34"/>
      <c r="O11" s="34"/>
      <c r="P11" s="34"/>
      <c r="Q11" s="15">
        <v>100</v>
      </c>
      <c r="R11" s="47">
        <v>1</v>
      </c>
      <c r="S11" s="42">
        <v>12</v>
      </c>
      <c r="T11" s="43">
        <v>0.01</v>
      </c>
      <c r="U11" s="44">
        <f t="shared" si="2"/>
        <v>0</v>
      </c>
      <c r="V11" s="45">
        <f t="shared" si="3"/>
        <v>0</v>
      </c>
      <c r="W11" s="46">
        <f t="shared" si="4"/>
        <v>0</v>
      </c>
    </row>
    <row r="12" spans="1:27" ht="16.5" thickBot="1" x14ac:dyDescent="0.3">
      <c r="A12" s="12"/>
      <c r="B12" s="114">
        <v>8481807900</v>
      </c>
      <c r="C12" s="308"/>
      <c r="D12" s="244" t="s">
        <v>363</v>
      </c>
      <c r="E12" s="30" t="s">
        <v>12</v>
      </c>
      <c r="F12" s="23">
        <v>0</v>
      </c>
      <c r="G12" s="75">
        <v>205</v>
      </c>
      <c r="H12" s="75">
        <f t="shared" si="0"/>
        <v>205</v>
      </c>
      <c r="I12" s="77">
        <v>100</v>
      </c>
      <c r="J12" s="139">
        <f t="shared" si="1"/>
        <v>0</v>
      </c>
      <c r="K12" s="12"/>
      <c r="L12" s="12"/>
      <c r="M12" s="34"/>
      <c r="N12" s="34"/>
      <c r="O12" s="34"/>
      <c r="P12" s="34"/>
      <c r="Q12" s="15">
        <v>100</v>
      </c>
      <c r="R12" s="47">
        <v>1</v>
      </c>
      <c r="S12" s="42">
        <v>13</v>
      </c>
      <c r="T12" s="43">
        <v>0.01</v>
      </c>
      <c r="U12" s="44">
        <f t="shared" si="2"/>
        <v>0</v>
      </c>
      <c r="V12" s="45">
        <f t="shared" si="3"/>
        <v>0</v>
      </c>
      <c r="W12" s="46">
        <f t="shared" si="4"/>
        <v>0</v>
      </c>
    </row>
    <row r="13" spans="1:27" ht="16.5" thickBot="1" x14ac:dyDescent="0.3">
      <c r="A13" s="2"/>
      <c r="B13" s="114">
        <v>8481807900</v>
      </c>
      <c r="C13" s="308"/>
      <c r="D13" s="244" t="s">
        <v>364</v>
      </c>
      <c r="E13" s="30" t="s">
        <v>12</v>
      </c>
      <c r="F13" s="23">
        <v>0</v>
      </c>
      <c r="G13" s="75">
        <v>278</v>
      </c>
      <c r="H13" s="75">
        <f t="shared" si="0"/>
        <v>278</v>
      </c>
      <c r="I13" s="77">
        <v>50</v>
      </c>
      <c r="J13" s="139">
        <f t="shared" si="1"/>
        <v>0</v>
      </c>
      <c r="K13" s="12"/>
      <c r="L13" s="12"/>
      <c r="M13" s="34"/>
      <c r="N13" s="34"/>
      <c r="O13" s="34"/>
      <c r="P13" s="34"/>
      <c r="Q13" s="15">
        <v>50</v>
      </c>
      <c r="R13" s="47">
        <v>1</v>
      </c>
      <c r="S13" s="42">
        <v>16.5</v>
      </c>
      <c r="T13" s="43">
        <v>0.01</v>
      </c>
      <c r="U13" s="44">
        <f t="shared" si="2"/>
        <v>0</v>
      </c>
      <c r="V13" s="45">
        <f t="shared" si="3"/>
        <v>0</v>
      </c>
      <c r="W13" s="46">
        <f t="shared" si="4"/>
        <v>0</v>
      </c>
    </row>
    <row r="14" spans="1:27" ht="16.5" thickBot="1" x14ac:dyDescent="0.3">
      <c r="A14" s="34"/>
      <c r="B14" s="114">
        <v>8481807900</v>
      </c>
      <c r="C14" s="308"/>
      <c r="D14" s="244" t="s">
        <v>365</v>
      </c>
      <c r="E14" s="30" t="s">
        <v>12</v>
      </c>
      <c r="F14" s="23">
        <v>0</v>
      </c>
      <c r="G14" s="75">
        <v>278</v>
      </c>
      <c r="H14" s="75">
        <f t="shared" si="0"/>
        <v>278</v>
      </c>
      <c r="I14" s="77">
        <v>50</v>
      </c>
      <c r="J14" s="139">
        <f t="shared" si="1"/>
        <v>0</v>
      </c>
      <c r="K14" s="12"/>
      <c r="L14" s="12"/>
      <c r="M14" s="34"/>
      <c r="N14" s="34"/>
      <c r="O14" s="34"/>
      <c r="P14" s="34"/>
      <c r="Q14" s="15">
        <v>50</v>
      </c>
      <c r="R14" s="48">
        <v>1</v>
      </c>
      <c r="S14" s="49">
        <v>15.5</v>
      </c>
      <c r="T14" s="43">
        <v>0.01</v>
      </c>
      <c r="U14" s="44">
        <f t="shared" si="2"/>
        <v>0</v>
      </c>
      <c r="V14" s="45">
        <f t="shared" si="3"/>
        <v>0</v>
      </c>
      <c r="W14" s="46">
        <f t="shared" si="4"/>
        <v>0</v>
      </c>
    </row>
    <row r="15" spans="1:27" ht="16.5" thickBot="1" x14ac:dyDescent="0.3">
      <c r="A15" s="34"/>
      <c r="B15" s="114">
        <v>8481807900</v>
      </c>
      <c r="C15" s="308"/>
      <c r="D15" s="244" t="s">
        <v>366</v>
      </c>
      <c r="E15" s="30" t="s">
        <v>12</v>
      </c>
      <c r="F15" s="23">
        <v>0</v>
      </c>
      <c r="G15" s="75">
        <v>590</v>
      </c>
      <c r="H15" s="75">
        <f t="shared" si="0"/>
        <v>590</v>
      </c>
      <c r="I15" s="77">
        <v>30</v>
      </c>
      <c r="J15" s="139">
        <f t="shared" si="1"/>
        <v>0</v>
      </c>
      <c r="K15" s="34"/>
      <c r="L15" s="34"/>
      <c r="M15" s="34"/>
      <c r="N15" s="34"/>
      <c r="O15" s="34"/>
      <c r="P15" s="34"/>
      <c r="Q15" s="15">
        <v>30</v>
      </c>
      <c r="R15" s="48">
        <v>1</v>
      </c>
      <c r="S15" s="49">
        <v>12</v>
      </c>
      <c r="T15" s="43">
        <v>0.01</v>
      </c>
      <c r="U15" s="44">
        <f t="shared" si="2"/>
        <v>0</v>
      </c>
      <c r="V15" s="45">
        <f t="shared" si="3"/>
        <v>0</v>
      </c>
      <c r="W15" s="46">
        <f t="shared" si="4"/>
        <v>0</v>
      </c>
    </row>
    <row r="16" spans="1:27" ht="16.5" thickBot="1" x14ac:dyDescent="0.3">
      <c r="A16" s="34"/>
      <c r="B16" s="114">
        <v>8481807900</v>
      </c>
      <c r="C16" s="308"/>
      <c r="D16" s="244" t="s">
        <v>367</v>
      </c>
      <c r="E16" s="30" t="s">
        <v>12</v>
      </c>
      <c r="F16" s="23">
        <v>0</v>
      </c>
      <c r="G16" s="75">
        <v>590</v>
      </c>
      <c r="H16" s="75">
        <f t="shared" si="0"/>
        <v>590</v>
      </c>
      <c r="I16" s="77">
        <v>30</v>
      </c>
      <c r="J16" s="139">
        <f t="shared" si="1"/>
        <v>0</v>
      </c>
      <c r="K16" s="34"/>
      <c r="L16" s="34"/>
      <c r="M16" s="34"/>
      <c r="N16" s="34"/>
      <c r="O16" s="34"/>
      <c r="P16" s="34"/>
      <c r="Q16" s="15">
        <v>30</v>
      </c>
      <c r="R16" s="48">
        <v>1</v>
      </c>
      <c r="S16" s="49">
        <v>11.7</v>
      </c>
      <c r="T16" s="43">
        <v>0.01</v>
      </c>
      <c r="U16" s="44">
        <f t="shared" si="2"/>
        <v>0</v>
      </c>
      <c r="V16" s="45">
        <f t="shared" si="3"/>
        <v>0</v>
      </c>
      <c r="W16" s="46">
        <f t="shared" si="4"/>
        <v>0</v>
      </c>
    </row>
    <row r="17" spans="1:23" ht="16.5" thickBot="1" x14ac:dyDescent="0.3">
      <c r="A17" s="34"/>
      <c r="B17" s="114">
        <v>8481807900</v>
      </c>
      <c r="C17" s="308"/>
      <c r="D17" s="244" t="s">
        <v>368</v>
      </c>
      <c r="E17" s="30" t="s">
        <v>12</v>
      </c>
      <c r="F17" s="23">
        <v>0</v>
      </c>
      <c r="G17" s="75">
        <v>723</v>
      </c>
      <c r="H17" s="75">
        <f t="shared" si="0"/>
        <v>723</v>
      </c>
      <c r="I17" s="77">
        <v>20</v>
      </c>
      <c r="J17" s="139">
        <f t="shared" si="1"/>
        <v>0</v>
      </c>
      <c r="K17" s="34"/>
      <c r="L17" s="34"/>
      <c r="M17" s="34"/>
      <c r="N17" s="34"/>
      <c r="O17" s="34"/>
      <c r="P17" s="34"/>
      <c r="Q17" s="15">
        <v>20</v>
      </c>
      <c r="R17" s="48">
        <v>1</v>
      </c>
      <c r="S17" s="49">
        <v>8.4</v>
      </c>
      <c r="T17" s="43">
        <v>0.01</v>
      </c>
      <c r="U17" s="44">
        <f t="shared" si="2"/>
        <v>0</v>
      </c>
      <c r="V17" s="45">
        <f t="shared" si="3"/>
        <v>0</v>
      </c>
      <c r="W17" s="46">
        <f t="shared" si="4"/>
        <v>0</v>
      </c>
    </row>
    <row r="18" spans="1:23" ht="16.5" thickBot="1" x14ac:dyDescent="0.3">
      <c r="A18" s="34"/>
      <c r="B18" s="114">
        <v>8481807900</v>
      </c>
      <c r="C18" s="308"/>
      <c r="D18" s="244" t="s">
        <v>369</v>
      </c>
      <c r="E18" s="30" t="s">
        <v>12</v>
      </c>
      <c r="F18" s="23">
        <v>0</v>
      </c>
      <c r="G18" s="75">
        <v>723</v>
      </c>
      <c r="H18" s="75">
        <f t="shared" si="0"/>
        <v>723</v>
      </c>
      <c r="I18" s="77">
        <v>20</v>
      </c>
      <c r="J18" s="139">
        <f t="shared" si="1"/>
        <v>0</v>
      </c>
      <c r="K18" s="34"/>
      <c r="L18" s="34"/>
      <c r="M18" s="34"/>
      <c r="N18" s="34"/>
      <c r="O18" s="34"/>
      <c r="P18" s="34"/>
      <c r="Q18" s="15">
        <v>20</v>
      </c>
      <c r="R18" s="48">
        <v>1</v>
      </c>
      <c r="S18" s="49">
        <v>9</v>
      </c>
      <c r="T18" s="43">
        <v>0.01</v>
      </c>
      <c r="U18" s="44">
        <f t="shared" si="2"/>
        <v>0</v>
      </c>
      <c r="V18" s="45">
        <f t="shared" si="3"/>
        <v>0</v>
      </c>
      <c r="W18" s="46">
        <f t="shared" si="4"/>
        <v>0</v>
      </c>
    </row>
    <row r="19" spans="1:23" ht="16.5" thickBot="1" x14ac:dyDescent="0.3">
      <c r="A19" s="34"/>
      <c r="B19" s="114">
        <v>8481807900</v>
      </c>
      <c r="C19" s="308"/>
      <c r="D19" s="244" t="s">
        <v>370</v>
      </c>
      <c r="E19" s="30" t="s">
        <v>12</v>
      </c>
      <c r="F19" s="23">
        <v>0</v>
      </c>
      <c r="G19" s="75">
        <v>1615</v>
      </c>
      <c r="H19" s="75">
        <f t="shared" si="0"/>
        <v>1615</v>
      </c>
      <c r="I19" s="77">
        <v>10</v>
      </c>
      <c r="J19" s="139">
        <f t="shared" si="1"/>
        <v>0</v>
      </c>
      <c r="K19" s="34"/>
      <c r="L19" s="34"/>
      <c r="M19" s="34"/>
      <c r="N19" s="34"/>
      <c r="O19" s="34"/>
      <c r="P19" s="34"/>
      <c r="Q19" s="15">
        <v>10</v>
      </c>
      <c r="R19" s="48">
        <v>1</v>
      </c>
      <c r="S19" s="49">
        <v>7.8</v>
      </c>
      <c r="T19" s="43">
        <v>0.01</v>
      </c>
      <c r="U19" s="44">
        <f t="shared" si="2"/>
        <v>0</v>
      </c>
      <c r="V19" s="45">
        <f t="shared" si="3"/>
        <v>0</v>
      </c>
      <c r="W19" s="46">
        <f t="shared" si="4"/>
        <v>0</v>
      </c>
    </row>
    <row r="20" spans="1:23" ht="16.5" thickBot="1" x14ac:dyDescent="0.3">
      <c r="A20" s="34"/>
      <c r="B20" s="114">
        <v>8481807900</v>
      </c>
      <c r="C20" s="309"/>
      <c r="D20" s="245" t="s">
        <v>371</v>
      </c>
      <c r="E20" s="144" t="s">
        <v>12</v>
      </c>
      <c r="F20" s="145">
        <v>0</v>
      </c>
      <c r="G20" s="146">
        <v>1615</v>
      </c>
      <c r="H20" s="146">
        <f t="shared" si="0"/>
        <v>1615</v>
      </c>
      <c r="I20" s="147">
        <v>10</v>
      </c>
      <c r="J20" s="148">
        <f t="shared" si="1"/>
        <v>0</v>
      </c>
      <c r="K20" s="34"/>
      <c r="L20" s="34"/>
      <c r="M20" s="34"/>
      <c r="N20" s="34"/>
      <c r="O20" s="34"/>
      <c r="P20" s="34"/>
      <c r="Q20" s="15">
        <v>10</v>
      </c>
      <c r="R20" s="48">
        <v>1</v>
      </c>
      <c r="S20" s="49">
        <v>8.6</v>
      </c>
      <c r="T20" s="43">
        <v>0.01</v>
      </c>
      <c r="U20" s="44">
        <f t="shared" si="2"/>
        <v>0</v>
      </c>
      <c r="V20" s="45">
        <f t="shared" si="3"/>
        <v>0</v>
      </c>
      <c r="W20" s="46">
        <f t="shared" si="4"/>
        <v>0</v>
      </c>
    </row>
    <row r="21" spans="1:23" ht="16.5" thickBot="1" x14ac:dyDescent="0.3">
      <c r="A21" s="34"/>
      <c r="B21" s="114">
        <v>8481807900</v>
      </c>
      <c r="C21" s="307"/>
      <c r="D21" s="241" t="s">
        <v>344</v>
      </c>
      <c r="E21" s="116" t="s">
        <v>12</v>
      </c>
      <c r="F21" s="141">
        <v>0</v>
      </c>
      <c r="G21" s="149">
        <v>3339</v>
      </c>
      <c r="H21" s="119">
        <f t="shared" si="0"/>
        <v>3339</v>
      </c>
      <c r="I21" s="150">
        <v>1</v>
      </c>
      <c r="J21" s="121">
        <f t="shared" si="1"/>
        <v>0</v>
      </c>
      <c r="K21" s="34"/>
      <c r="L21" s="34"/>
      <c r="M21" s="34"/>
      <c r="N21" s="34"/>
      <c r="O21" s="34"/>
      <c r="P21" s="34"/>
      <c r="Q21" s="41">
        <v>1</v>
      </c>
      <c r="R21" s="41">
        <v>1</v>
      </c>
      <c r="S21" s="66">
        <v>5.0999999999999996</v>
      </c>
      <c r="T21" s="43">
        <v>0.01</v>
      </c>
      <c r="U21" s="44">
        <f t="shared" si="2"/>
        <v>0</v>
      </c>
      <c r="V21" s="52">
        <f t="shared" si="3"/>
        <v>0</v>
      </c>
      <c r="W21" s="53">
        <f t="shared" si="4"/>
        <v>0</v>
      </c>
    </row>
    <row r="22" spans="1:23" ht="16.5" thickBot="1" x14ac:dyDescent="0.3">
      <c r="A22" s="34"/>
      <c r="B22" s="114">
        <v>8481807900</v>
      </c>
      <c r="C22" s="308"/>
      <c r="D22" s="242" t="s">
        <v>345</v>
      </c>
      <c r="E22" s="30" t="s">
        <v>12</v>
      </c>
      <c r="F22" s="23">
        <v>0</v>
      </c>
      <c r="G22" s="51">
        <v>6820</v>
      </c>
      <c r="H22" s="76">
        <f t="shared" si="0"/>
        <v>6820</v>
      </c>
      <c r="I22" s="78">
        <v>1</v>
      </c>
      <c r="J22" s="123">
        <f t="shared" si="1"/>
        <v>0</v>
      </c>
      <c r="K22" s="34"/>
      <c r="L22" s="34"/>
      <c r="M22" s="34"/>
      <c r="N22" s="34"/>
      <c r="O22" s="34"/>
      <c r="P22" s="34"/>
      <c r="Q22" s="54">
        <v>1</v>
      </c>
      <c r="R22" s="54">
        <v>1</v>
      </c>
      <c r="S22" s="67">
        <v>7</v>
      </c>
      <c r="T22" s="43">
        <v>0.01</v>
      </c>
      <c r="U22" s="44">
        <f t="shared" si="2"/>
        <v>0</v>
      </c>
      <c r="V22" s="70">
        <f t="shared" si="3"/>
        <v>0</v>
      </c>
      <c r="W22" s="55">
        <f t="shared" si="4"/>
        <v>0</v>
      </c>
    </row>
    <row r="23" spans="1:23" ht="16.5" thickBot="1" x14ac:dyDescent="0.3">
      <c r="A23" s="34"/>
      <c r="B23" s="114">
        <v>8481807900</v>
      </c>
      <c r="C23" s="308"/>
      <c r="D23" s="242" t="s">
        <v>346</v>
      </c>
      <c r="E23" s="30" t="s">
        <v>12</v>
      </c>
      <c r="F23" s="23">
        <v>0</v>
      </c>
      <c r="G23" s="51">
        <v>9534</v>
      </c>
      <c r="H23" s="76">
        <f t="shared" si="0"/>
        <v>9534</v>
      </c>
      <c r="I23" s="78">
        <v>1</v>
      </c>
      <c r="J23" s="123">
        <f t="shared" si="1"/>
        <v>0</v>
      </c>
      <c r="K23" s="34"/>
      <c r="L23" s="34"/>
      <c r="M23" s="34"/>
      <c r="N23" s="34"/>
      <c r="O23" s="34"/>
      <c r="P23" s="34"/>
      <c r="Q23" s="54">
        <v>1</v>
      </c>
      <c r="R23" s="54">
        <v>1</v>
      </c>
      <c r="S23" s="67">
        <v>9</v>
      </c>
      <c r="T23" s="43">
        <v>0.01</v>
      </c>
      <c r="U23" s="44">
        <f t="shared" si="2"/>
        <v>0</v>
      </c>
      <c r="V23" s="70">
        <f t="shared" si="3"/>
        <v>0</v>
      </c>
      <c r="W23" s="55">
        <f t="shared" si="4"/>
        <v>0</v>
      </c>
    </row>
    <row r="24" spans="1:23" ht="16.5" thickBot="1" x14ac:dyDescent="0.3">
      <c r="A24" s="34"/>
      <c r="B24" s="114">
        <v>8481807900</v>
      </c>
      <c r="C24" s="308"/>
      <c r="D24" s="242" t="s">
        <v>347</v>
      </c>
      <c r="E24" s="30" t="s">
        <v>12</v>
      </c>
      <c r="F24" s="23">
        <v>0</v>
      </c>
      <c r="G24" s="51">
        <v>12227</v>
      </c>
      <c r="H24" s="76">
        <f t="shared" si="0"/>
        <v>12227</v>
      </c>
      <c r="I24" s="78">
        <v>1</v>
      </c>
      <c r="J24" s="123">
        <f t="shared" si="1"/>
        <v>0</v>
      </c>
      <c r="K24" s="34"/>
      <c r="L24" s="34"/>
      <c r="M24" s="34"/>
      <c r="N24" s="34"/>
      <c r="O24" s="34"/>
      <c r="P24" s="34"/>
      <c r="Q24" s="54">
        <v>1</v>
      </c>
      <c r="R24" s="54">
        <v>1</v>
      </c>
      <c r="S24" s="67">
        <v>16.399999999999999</v>
      </c>
      <c r="T24" s="43">
        <v>0.01</v>
      </c>
      <c r="U24" s="44">
        <f t="shared" si="2"/>
        <v>0</v>
      </c>
      <c r="V24" s="70">
        <f t="shared" si="3"/>
        <v>0</v>
      </c>
      <c r="W24" s="55">
        <f t="shared" si="4"/>
        <v>0</v>
      </c>
    </row>
    <row r="25" spans="1:23" ht="16.5" thickBot="1" x14ac:dyDescent="0.3">
      <c r="A25" s="34"/>
      <c r="B25" s="114">
        <v>8481807900</v>
      </c>
      <c r="C25" s="308"/>
      <c r="D25" s="242" t="s">
        <v>348</v>
      </c>
      <c r="E25" s="30" t="s">
        <v>12</v>
      </c>
      <c r="F25" s="23">
        <v>0</v>
      </c>
      <c r="G25" s="51">
        <v>23439</v>
      </c>
      <c r="H25" s="76">
        <f t="shared" si="0"/>
        <v>23439</v>
      </c>
      <c r="I25" s="78">
        <v>1</v>
      </c>
      <c r="J25" s="123">
        <f t="shared" si="1"/>
        <v>0</v>
      </c>
      <c r="K25" s="34"/>
      <c r="L25" s="34"/>
      <c r="M25" s="34"/>
      <c r="N25" s="34"/>
      <c r="O25" s="34"/>
      <c r="P25" s="34"/>
      <c r="Q25" s="54">
        <v>1</v>
      </c>
      <c r="R25" s="54">
        <v>1</v>
      </c>
      <c r="S25" s="67">
        <v>18.899999999999999</v>
      </c>
      <c r="T25" s="50">
        <v>0.02</v>
      </c>
      <c r="U25" s="44">
        <f t="shared" si="2"/>
        <v>0</v>
      </c>
      <c r="V25" s="70">
        <f t="shared" si="3"/>
        <v>0</v>
      </c>
      <c r="W25" s="55">
        <f t="shared" si="4"/>
        <v>0</v>
      </c>
    </row>
    <row r="26" spans="1:23" ht="16.5" thickBot="1" x14ac:dyDescent="0.3">
      <c r="A26" s="34"/>
      <c r="B26" s="114">
        <v>8481807900</v>
      </c>
      <c r="C26" s="308"/>
      <c r="D26" s="242" t="s">
        <v>349</v>
      </c>
      <c r="E26" s="30" t="s">
        <v>12</v>
      </c>
      <c r="F26" s="23">
        <v>0</v>
      </c>
      <c r="G26" s="51">
        <v>26998</v>
      </c>
      <c r="H26" s="76">
        <f t="shared" si="0"/>
        <v>26998</v>
      </c>
      <c r="I26" s="78">
        <v>1</v>
      </c>
      <c r="J26" s="123">
        <f t="shared" si="1"/>
        <v>0</v>
      </c>
      <c r="K26" s="34"/>
      <c r="L26" s="34"/>
      <c r="M26" s="34"/>
      <c r="N26" s="34"/>
      <c r="O26" s="34"/>
      <c r="P26" s="34"/>
      <c r="Q26" s="54">
        <v>1</v>
      </c>
      <c r="R26" s="54">
        <v>1</v>
      </c>
      <c r="S26" s="67">
        <v>20.5</v>
      </c>
      <c r="T26" s="50">
        <v>0.02</v>
      </c>
      <c r="U26" s="44">
        <f t="shared" si="2"/>
        <v>0</v>
      </c>
      <c r="V26" s="70">
        <f t="shared" si="3"/>
        <v>0</v>
      </c>
      <c r="W26" s="55">
        <f t="shared" si="4"/>
        <v>0</v>
      </c>
    </row>
    <row r="27" spans="1:23" ht="16.5" thickBot="1" x14ac:dyDescent="0.3">
      <c r="A27" s="34"/>
      <c r="B27" s="114">
        <v>8481807900</v>
      </c>
      <c r="C27" s="308"/>
      <c r="D27" s="242" t="s">
        <v>350</v>
      </c>
      <c r="E27" s="30" t="s">
        <v>12</v>
      </c>
      <c r="F27" s="23">
        <v>0</v>
      </c>
      <c r="G27" s="51">
        <v>35041</v>
      </c>
      <c r="H27" s="76">
        <f t="shared" si="0"/>
        <v>35041</v>
      </c>
      <c r="I27" s="78">
        <v>1</v>
      </c>
      <c r="J27" s="123">
        <f t="shared" si="1"/>
        <v>0</v>
      </c>
      <c r="K27" s="34"/>
      <c r="L27" s="34"/>
      <c r="M27" s="34"/>
      <c r="N27" s="34"/>
      <c r="O27" s="34"/>
      <c r="P27" s="34"/>
      <c r="Q27" s="54">
        <v>1</v>
      </c>
      <c r="R27" s="54">
        <v>1</v>
      </c>
      <c r="S27" s="67">
        <v>40.4</v>
      </c>
      <c r="T27" s="50">
        <v>0.02</v>
      </c>
      <c r="U27" s="44">
        <f t="shared" si="2"/>
        <v>0</v>
      </c>
      <c r="V27" s="70">
        <f t="shared" si="3"/>
        <v>0</v>
      </c>
      <c r="W27" s="55">
        <f t="shared" si="4"/>
        <v>0</v>
      </c>
    </row>
    <row r="28" spans="1:23" ht="16.5" thickBot="1" x14ac:dyDescent="0.3">
      <c r="A28" s="34"/>
      <c r="B28" s="114">
        <v>8481807900</v>
      </c>
      <c r="C28" s="308"/>
      <c r="D28" s="242" t="s">
        <v>351</v>
      </c>
      <c r="E28" s="30" t="s">
        <v>12</v>
      </c>
      <c r="F28" s="23">
        <v>0</v>
      </c>
      <c r="G28" s="51">
        <v>80204</v>
      </c>
      <c r="H28" s="76">
        <f t="shared" si="0"/>
        <v>80204</v>
      </c>
      <c r="I28" s="78">
        <v>1</v>
      </c>
      <c r="J28" s="123">
        <f t="shared" si="1"/>
        <v>0</v>
      </c>
      <c r="K28" s="34"/>
      <c r="L28" s="34"/>
      <c r="M28" s="34"/>
      <c r="N28" s="34"/>
      <c r="O28" s="34"/>
      <c r="P28" s="34"/>
      <c r="Q28" s="54">
        <v>1</v>
      </c>
      <c r="R28" s="54">
        <v>1</v>
      </c>
      <c r="S28" s="67">
        <v>45.4</v>
      </c>
      <c r="T28" s="50">
        <v>0.02</v>
      </c>
      <c r="U28" s="44">
        <f t="shared" si="2"/>
        <v>0</v>
      </c>
      <c r="V28" s="70">
        <f t="shared" si="3"/>
        <v>0</v>
      </c>
      <c r="W28" s="55">
        <f t="shared" si="4"/>
        <v>0</v>
      </c>
    </row>
    <row r="29" spans="1:23" ht="16.5" thickBot="1" x14ac:dyDescent="0.3">
      <c r="A29" s="34"/>
      <c r="B29" s="114">
        <v>8481807900</v>
      </c>
      <c r="C29" s="308"/>
      <c r="D29" s="242" t="s">
        <v>352</v>
      </c>
      <c r="E29" s="30" t="s">
        <v>12</v>
      </c>
      <c r="F29" s="23">
        <v>0</v>
      </c>
      <c r="G29" s="51">
        <v>109409</v>
      </c>
      <c r="H29" s="76">
        <f t="shared" si="0"/>
        <v>109409</v>
      </c>
      <c r="I29" s="78">
        <v>1</v>
      </c>
      <c r="J29" s="123">
        <f t="shared" si="1"/>
        <v>0</v>
      </c>
      <c r="K29" s="34"/>
      <c r="L29" s="34"/>
      <c r="M29" s="34"/>
      <c r="N29" s="34"/>
      <c r="O29" s="34"/>
      <c r="P29" s="34"/>
      <c r="Q29" s="54">
        <v>1</v>
      </c>
      <c r="R29" s="54">
        <v>1</v>
      </c>
      <c r="S29" s="67">
        <v>53</v>
      </c>
      <c r="T29" s="50">
        <v>0.02</v>
      </c>
      <c r="U29" s="44">
        <f t="shared" si="2"/>
        <v>0</v>
      </c>
      <c r="V29" s="70">
        <f t="shared" si="3"/>
        <v>0</v>
      </c>
      <c r="W29" s="55">
        <f t="shared" si="4"/>
        <v>0</v>
      </c>
    </row>
    <row r="30" spans="1:23" ht="16.5" thickBot="1" x14ac:dyDescent="0.3">
      <c r="A30" s="34"/>
      <c r="B30" s="114">
        <v>8481807900</v>
      </c>
      <c r="C30" s="307"/>
      <c r="D30" s="241" t="s">
        <v>353</v>
      </c>
      <c r="E30" s="116" t="s">
        <v>12</v>
      </c>
      <c r="F30" s="141">
        <v>0</v>
      </c>
      <c r="G30" s="149">
        <v>2708</v>
      </c>
      <c r="H30" s="119">
        <f t="shared" ref="H30:H36" si="5">G30</f>
        <v>2708</v>
      </c>
      <c r="I30" s="150">
        <v>1</v>
      </c>
      <c r="J30" s="121">
        <f t="shared" si="1"/>
        <v>0</v>
      </c>
      <c r="K30" s="34"/>
      <c r="L30" s="34"/>
      <c r="M30" s="34"/>
      <c r="N30" s="34"/>
      <c r="O30" s="34"/>
      <c r="P30" s="34"/>
      <c r="Q30" s="54">
        <v>1</v>
      </c>
      <c r="R30" s="54">
        <v>1</v>
      </c>
      <c r="S30" s="67">
        <v>1.7</v>
      </c>
      <c r="T30" s="43">
        <v>0.01</v>
      </c>
      <c r="U30" s="44">
        <f t="shared" si="2"/>
        <v>0</v>
      </c>
      <c r="V30" s="70">
        <f t="shared" si="3"/>
        <v>0</v>
      </c>
      <c r="W30" s="55">
        <f t="shared" si="4"/>
        <v>0</v>
      </c>
    </row>
    <row r="31" spans="1:23" ht="16.5" thickBot="1" x14ac:dyDescent="0.3">
      <c r="A31" s="34"/>
      <c r="B31" s="114">
        <v>8481807900</v>
      </c>
      <c r="C31" s="308"/>
      <c r="D31" s="242" t="s">
        <v>354</v>
      </c>
      <c r="E31" s="30" t="s">
        <v>12</v>
      </c>
      <c r="F31" s="23">
        <v>0</v>
      </c>
      <c r="G31" s="51">
        <v>4460</v>
      </c>
      <c r="H31" s="76">
        <f t="shared" si="5"/>
        <v>4460</v>
      </c>
      <c r="I31" s="78">
        <v>1</v>
      </c>
      <c r="J31" s="123">
        <f t="shared" si="1"/>
        <v>0</v>
      </c>
      <c r="K31" s="34"/>
      <c r="L31" s="34"/>
      <c r="M31" s="34"/>
      <c r="N31" s="34"/>
      <c r="O31" s="34"/>
      <c r="P31" s="34"/>
      <c r="Q31" s="54">
        <v>1</v>
      </c>
      <c r="R31" s="54">
        <v>1</v>
      </c>
      <c r="S31" s="67">
        <v>2.2000000000000002</v>
      </c>
      <c r="T31" s="43">
        <v>0.01</v>
      </c>
      <c r="U31" s="44">
        <f t="shared" si="2"/>
        <v>0</v>
      </c>
      <c r="V31" s="70">
        <f t="shared" si="3"/>
        <v>0</v>
      </c>
      <c r="W31" s="55">
        <f t="shared" si="4"/>
        <v>0</v>
      </c>
    </row>
    <row r="32" spans="1:23" ht="16.5" thickBot="1" x14ac:dyDescent="0.3">
      <c r="A32" s="34"/>
      <c r="B32" s="114">
        <v>8481807900</v>
      </c>
      <c r="C32" s="308"/>
      <c r="D32" s="242" t="s">
        <v>355</v>
      </c>
      <c r="E32" s="30" t="s">
        <v>12</v>
      </c>
      <c r="F32" s="23">
        <v>0</v>
      </c>
      <c r="G32" s="51">
        <v>8486</v>
      </c>
      <c r="H32" s="76">
        <f t="shared" si="5"/>
        <v>8486</v>
      </c>
      <c r="I32" s="78">
        <v>1</v>
      </c>
      <c r="J32" s="123">
        <f t="shared" si="1"/>
        <v>0</v>
      </c>
      <c r="K32" s="34"/>
      <c r="L32" s="34"/>
      <c r="M32" s="34"/>
      <c r="N32" s="34"/>
      <c r="O32" s="34"/>
      <c r="P32" s="34"/>
      <c r="Q32" s="54">
        <v>1</v>
      </c>
      <c r="R32" s="54">
        <v>1</v>
      </c>
      <c r="S32" s="67">
        <v>2.6</v>
      </c>
      <c r="T32" s="43">
        <v>0.01</v>
      </c>
      <c r="U32" s="44">
        <f t="shared" si="2"/>
        <v>0</v>
      </c>
      <c r="V32" s="70">
        <f t="shared" si="3"/>
        <v>0</v>
      </c>
      <c r="W32" s="55">
        <f t="shared" si="4"/>
        <v>0</v>
      </c>
    </row>
    <row r="33" spans="1:23" ht="16.5" thickBot="1" x14ac:dyDescent="0.3">
      <c r="A33" s="34"/>
      <c r="B33" s="114">
        <v>8481807900</v>
      </c>
      <c r="C33" s="308"/>
      <c r="D33" s="242" t="s">
        <v>356</v>
      </c>
      <c r="E33" s="30" t="s">
        <v>12</v>
      </c>
      <c r="F33" s="23">
        <v>0</v>
      </c>
      <c r="G33" s="51">
        <v>10811</v>
      </c>
      <c r="H33" s="76">
        <f t="shared" si="5"/>
        <v>10811</v>
      </c>
      <c r="I33" s="78">
        <v>1</v>
      </c>
      <c r="J33" s="123">
        <f t="shared" si="1"/>
        <v>0</v>
      </c>
      <c r="K33" s="34"/>
      <c r="L33" s="34"/>
      <c r="M33" s="34"/>
      <c r="N33" s="34"/>
      <c r="O33" s="34"/>
      <c r="P33" s="34"/>
      <c r="Q33" s="54">
        <v>1</v>
      </c>
      <c r="R33" s="54">
        <v>1</v>
      </c>
      <c r="S33" s="67">
        <v>3.9</v>
      </c>
      <c r="T33" s="43">
        <v>0.01</v>
      </c>
      <c r="U33" s="44">
        <f t="shared" si="2"/>
        <v>0</v>
      </c>
      <c r="V33" s="70">
        <f t="shared" si="3"/>
        <v>0</v>
      </c>
      <c r="W33" s="55">
        <f t="shared" si="4"/>
        <v>0</v>
      </c>
    </row>
    <row r="34" spans="1:23" ht="16.5" thickBot="1" x14ac:dyDescent="0.3">
      <c r="A34" s="34"/>
      <c r="B34" s="114">
        <v>8481807900</v>
      </c>
      <c r="C34" s="308"/>
      <c r="D34" s="242" t="s">
        <v>357</v>
      </c>
      <c r="E34" s="30" t="s">
        <v>12</v>
      </c>
      <c r="F34" s="23">
        <v>0</v>
      </c>
      <c r="G34" s="51">
        <v>24265</v>
      </c>
      <c r="H34" s="76">
        <f t="shared" si="5"/>
        <v>24265</v>
      </c>
      <c r="I34" s="78">
        <v>1</v>
      </c>
      <c r="J34" s="123">
        <f t="shared" si="1"/>
        <v>0</v>
      </c>
      <c r="K34" s="34"/>
      <c r="L34" s="34"/>
      <c r="M34" s="34"/>
      <c r="N34" s="34"/>
      <c r="O34" s="34"/>
      <c r="P34" s="34"/>
      <c r="Q34" s="54">
        <v>1</v>
      </c>
      <c r="R34" s="54">
        <v>1</v>
      </c>
      <c r="S34" s="67">
        <v>9.5</v>
      </c>
      <c r="T34" s="50">
        <v>0.02</v>
      </c>
      <c r="U34" s="44">
        <f t="shared" si="2"/>
        <v>0</v>
      </c>
      <c r="V34" s="70">
        <f t="shared" si="3"/>
        <v>0</v>
      </c>
      <c r="W34" s="55">
        <f t="shared" si="4"/>
        <v>0</v>
      </c>
    </row>
    <row r="35" spans="1:23" ht="16.5" thickBot="1" x14ac:dyDescent="0.3">
      <c r="A35" s="34"/>
      <c r="B35" s="114">
        <v>8481807900</v>
      </c>
      <c r="C35" s="308"/>
      <c r="D35" s="242" t="s">
        <v>358</v>
      </c>
      <c r="E35" s="30" t="s">
        <v>12</v>
      </c>
      <c r="F35" s="23">
        <v>0</v>
      </c>
      <c r="G35" s="51">
        <v>26168</v>
      </c>
      <c r="H35" s="76">
        <f t="shared" si="5"/>
        <v>26168</v>
      </c>
      <c r="I35" s="78">
        <v>1</v>
      </c>
      <c r="J35" s="123">
        <f t="shared" si="1"/>
        <v>0</v>
      </c>
      <c r="K35" s="34"/>
      <c r="L35" s="34"/>
      <c r="M35" s="34"/>
      <c r="N35" s="34"/>
      <c r="O35" s="34"/>
      <c r="P35" s="34"/>
      <c r="Q35" s="54">
        <v>1</v>
      </c>
      <c r="R35" s="54">
        <v>1</v>
      </c>
      <c r="S35" s="67">
        <v>15.5</v>
      </c>
      <c r="T35" s="50">
        <v>0.02</v>
      </c>
      <c r="U35" s="44">
        <f t="shared" si="2"/>
        <v>0</v>
      </c>
      <c r="V35" s="70">
        <f t="shared" si="3"/>
        <v>0</v>
      </c>
      <c r="W35" s="55">
        <f t="shared" si="4"/>
        <v>0</v>
      </c>
    </row>
    <row r="36" spans="1:23" ht="16.5" thickBot="1" x14ac:dyDescent="0.3">
      <c r="A36" s="34"/>
      <c r="B36" s="114">
        <v>8481807900</v>
      </c>
      <c r="C36" s="308"/>
      <c r="D36" s="242" t="s">
        <v>359</v>
      </c>
      <c r="E36" s="30" t="s">
        <v>12</v>
      </c>
      <c r="F36" s="23">
        <v>0</v>
      </c>
      <c r="G36" s="51">
        <v>88073</v>
      </c>
      <c r="H36" s="76">
        <f t="shared" si="5"/>
        <v>88073</v>
      </c>
      <c r="I36" s="78">
        <v>1</v>
      </c>
      <c r="J36" s="123">
        <f t="shared" si="1"/>
        <v>0</v>
      </c>
      <c r="K36" s="34"/>
      <c r="L36" s="34"/>
      <c r="M36" s="34"/>
      <c r="N36" s="34"/>
      <c r="O36" s="34"/>
      <c r="P36" s="34"/>
      <c r="Q36" s="54">
        <v>1</v>
      </c>
      <c r="R36" s="54">
        <v>1</v>
      </c>
      <c r="S36" s="67">
        <v>40</v>
      </c>
      <c r="T36" s="50">
        <v>0.02</v>
      </c>
      <c r="U36" s="44">
        <f t="shared" si="2"/>
        <v>0</v>
      </c>
      <c r="V36" s="70">
        <f t="shared" si="3"/>
        <v>0</v>
      </c>
      <c r="W36" s="55">
        <f t="shared" si="4"/>
        <v>0</v>
      </c>
    </row>
    <row r="37" spans="1:23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1"/>
      <c r="R37" s="31"/>
      <c r="T37" s="32"/>
    </row>
    <row r="38" spans="1:23" ht="18.75" x14ac:dyDescent="0.3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1"/>
      <c r="R38" s="31"/>
      <c r="T38" s="32"/>
      <c r="U38" s="68"/>
    </row>
    <row r="39" spans="1:23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T39" s="32"/>
    </row>
    <row r="40" spans="1:23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T40" s="32"/>
    </row>
    <row r="41" spans="1:23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T41" s="32"/>
    </row>
  </sheetData>
  <mergeCells count="14">
    <mergeCell ref="C9:C20"/>
    <mergeCell ref="C21:C29"/>
    <mergeCell ref="C30:C36"/>
    <mergeCell ref="J3:L3"/>
    <mergeCell ref="J4:L4"/>
    <mergeCell ref="K5:L5"/>
    <mergeCell ref="E1:L1"/>
    <mergeCell ref="J2:L2"/>
    <mergeCell ref="C7:C8"/>
    <mergeCell ref="M2:P3"/>
    <mergeCell ref="B7:B8"/>
    <mergeCell ref="D7:D8"/>
    <mergeCell ref="E7:E8"/>
    <mergeCell ref="F7:F8"/>
  </mergeCells>
  <phoneticPr fontId="20" type="noConversion"/>
  <hyperlinks>
    <hyperlink ref="D1" r:id="rId1" xr:uid="{14BA1EE2-9BCF-4BB9-974D-82EFCF608A7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7C08-F3B3-4AB0-B9FC-583E15139F55}">
  <sheetPr>
    <tabColor theme="7" tint="0.79998168889431442"/>
  </sheetPr>
  <dimension ref="A1:W17"/>
  <sheetViews>
    <sheetView zoomScaleNormal="100" workbookViewId="0">
      <selection activeCell="G15" sqref="G15"/>
    </sheetView>
  </sheetViews>
  <sheetFormatPr defaultRowHeight="15" x14ac:dyDescent="0.25"/>
  <cols>
    <col min="2" max="2" width="14.28515625" customWidth="1"/>
    <col min="3" max="3" width="21.140625" customWidth="1"/>
    <col min="4" max="4" width="33.5703125" customWidth="1"/>
    <col min="5" max="5" width="4.42578125" customWidth="1"/>
    <col min="6" max="6" width="7.5703125" customWidth="1"/>
    <col min="9" max="9" width="10.85546875" customWidth="1"/>
    <col min="10" max="10" width="11.85546875" bestFit="1" customWidth="1"/>
    <col min="13" max="13" width="15.85546875" customWidth="1"/>
    <col min="14" max="14" width="13.85546875" customWidth="1"/>
    <col min="15" max="15" width="12.7109375" customWidth="1"/>
    <col min="16" max="16" width="16.42578125" customWidth="1"/>
    <col min="17" max="17" width="10.140625" hidden="1" customWidth="1"/>
    <col min="18" max="18" width="0.140625" hidden="1" customWidth="1"/>
    <col min="19" max="19" width="0.28515625" hidden="1" customWidth="1"/>
    <col min="20" max="20" width="18" hidden="1" customWidth="1"/>
    <col min="21" max="21" width="9.42578125" hidden="1" customWidth="1"/>
    <col min="22" max="22" width="13.5703125" hidden="1" customWidth="1"/>
    <col min="23" max="23" width="0.140625" customWidth="1"/>
  </cols>
  <sheetData>
    <row r="1" spans="1:23" ht="21.75" customHeight="1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34"/>
    </row>
    <row r="2" spans="1:23" ht="33" customHeight="1" x14ac:dyDescent="0.25">
      <c r="A2" s="2"/>
      <c r="B2" s="2"/>
      <c r="C2" s="2"/>
      <c r="D2" s="35"/>
      <c r="E2" s="18"/>
      <c r="F2" s="19"/>
      <c r="G2" s="194"/>
      <c r="H2" s="194"/>
      <c r="I2" s="194"/>
      <c r="J2" s="314"/>
      <c r="K2" s="314"/>
      <c r="L2" s="314"/>
      <c r="M2" s="310" t="s">
        <v>1</v>
      </c>
      <c r="N2" s="310"/>
      <c r="O2" s="310"/>
      <c r="P2" s="310"/>
      <c r="Q2" s="191"/>
      <c r="R2" s="191"/>
      <c r="S2" s="191"/>
      <c r="T2" s="191"/>
    </row>
    <row r="3" spans="1:23" ht="15.75" x14ac:dyDescent="0.25">
      <c r="A3" s="2"/>
      <c r="B3" s="2"/>
      <c r="C3" s="2"/>
      <c r="D3" s="5"/>
      <c r="E3" s="20"/>
      <c r="F3" s="21"/>
      <c r="G3" s="231"/>
      <c r="H3" s="194"/>
      <c r="I3" s="194"/>
      <c r="J3" s="315"/>
      <c r="K3" s="315"/>
      <c r="L3" s="315"/>
      <c r="M3" s="310"/>
      <c r="N3" s="310"/>
      <c r="O3" s="310"/>
      <c r="P3" s="310"/>
      <c r="Q3" s="191"/>
      <c r="R3" s="191"/>
      <c r="S3" s="191"/>
      <c r="T3" s="191"/>
    </row>
    <row r="4" spans="1:23" ht="15.75" x14ac:dyDescent="0.25">
      <c r="A4" s="2"/>
      <c r="B4" s="2"/>
      <c r="C4" s="2"/>
      <c r="D4" s="5"/>
      <c r="E4" s="18"/>
      <c r="F4" s="19"/>
      <c r="G4" s="194"/>
      <c r="H4" s="194"/>
      <c r="I4" s="194"/>
      <c r="J4" s="316"/>
      <c r="K4" s="316"/>
      <c r="L4" s="316"/>
      <c r="M4" s="214" t="s">
        <v>3</v>
      </c>
      <c r="N4" s="192" t="s">
        <v>4</v>
      </c>
      <c r="O4" s="193" t="s">
        <v>5</v>
      </c>
      <c r="P4" s="85" t="s">
        <v>65</v>
      </c>
      <c r="Q4" s="2"/>
      <c r="R4" s="2"/>
      <c r="S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317">
        <f>1-(J4*0.01)</f>
        <v>1</v>
      </c>
      <c r="L5" s="318"/>
      <c r="M5" s="216">
        <f>SUM(J9:J14)</f>
        <v>0</v>
      </c>
      <c r="N5" s="215">
        <f>SUM(W9:W14)</f>
        <v>0</v>
      </c>
      <c r="O5" s="215">
        <f>SUM(V9:V14)</f>
        <v>0</v>
      </c>
      <c r="P5" s="87">
        <f>SUM(U9:U14)</f>
        <v>0</v>
      </c>
      <c r="Q5" s="213"/>
      <c r="R5" s="213"/>
      <c r="S5" s="213"/>
    </row>
    <row r="6" spans="1:23" ht="20.25" x14ac:dyDescent="0.3">
      <c r="A6" s="2"/>
      <c r="B6" s="2"/>
      <c r="C6" s="2"/>
      <c r="D6" s="8" t="s">
        <v>6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34"/>
    </row>
    <row r="7" spans="1:23" ht="40.5" customHeight="1" x14ac:dyDescent="0.25">
      <c r="A7" s="2"/>
      <c r="B7" s="319" t="s">
        <v>7</v>
      </c>
      <c r="C7" s="320" t="s">
        <v>132</v>
      </c>
      <c r="D7" s="319" t="s">
        <v>8</v>
      </c>
      <c r="E7" s="260" t="s">
        <v>9</v>
      </c>
      <c r="F7" s="262" t="s">
        <v>10</v>
      </c>
      <c r="G7" s="109" t="s">
        <v>23</v>
      </c>
      <c r="H7" s="25" t="s">
        <v>22</v>
      </c>
      <c r="I7" s="110" t="s">
        <v>35</v>
      </c>
      <c r="J7" s="27" t="s">
        <v>11</v>
      </c>
      <c r="K7" s="2"/>
      <c r="L7" s="2"/>
      <c r="M7" s="34"/>
      <c r="N7" s="34"/>
      <c r="O7" s="57"/>
      <c r="Q7" s="58" t="s">
        <v>13</v>
      </c>
      <c r="R7" s="58" t="s">
        <v>14</v>
      </c>
      <c r="S7" s="59" t="s">
        <v>15</v>
      </c>
      <c r="T7" s="60" t="s">
        <v>16</v>
      </c>
      <c r="U7" s="61" t="s">
        <v>17</v>
      </c>
      <c r="V7" s="16" t="s">
        <v>18</v>
      </c>
      <c r="W7" s="16" t="s">
        <v>19</v>
      </c>
    </row>
    <row r="8" spans="1:23" ht="29.25" x14ac:dyDescent="0.25">
      <c r="A8" s="2"/>
      <c r="B8" s="319"/>
      <c r="C8" s="321"/>
      <c r="D8" s="319"/>
      <c r="E8" s="260"/>
      <c r="F8" s="262"/>
      <c r="G8" s="111" t="s">
        <v>36</v>
      </c>
      <c r="H8" s="111" t="s">
        <v>36</v>
      </c>
      <c r="I8" s="26" t="s">
        <v>21</v>
      </c>
      <c r="J8" s="107"/>
      <c r="K8" s="2"/>
      <c r="L8" s="2"/>
      <c r="M8" s="34"/>
      <c r="N8" s="34"/>
      <c r="O8" s="57"/>
      <c r="Q8" s="62"/>
      <c r="R8" s="62"/>
      <c r="S8" s="62"/>
      <c r="T8" s="62"/>
      <c r="U8" s="63"/>
      <c r="V8" s="17"/>
      <c r="W8" s="17"/>
    </row>
    <row r="9" spans="1:23" ht="27.75" customHeight="1" x14ac:dyDescent="0.25">
      <c r="A9" s="12"/>
      <c r="B9" s="13">
        <v>730799800</v>
      </c>
      <c r="C9" s="311"/>
      <c r="D9" s="29" t="s">
        <v>25</v>
      </c>
      <c r="E9" s="14" t="s">
        <v>12</v>
      </c>
      <c r="F9" s="24">
        <v>0</v>
      </c>
      <c r="G9" s="75">
        <v>75</v>
      </c>
      <c r="H9" s="75">
        <v>65</v>
      </c>
      <c r="I9" s="77">
        <v>100</v>
      </c>
      <c r="J9" s="108">
        <f t="shared" ref="J9:J14" si="0">F9*IF(F9&lt;99,G9,H9)</f>
        <v>0</v>
      </c>
      <c r="K9" s="12"/>
      <c r="L9" s="12"/>
      <c r="M9" s="34"/>
      <c r="N9" s="34"/>
      <c r="O9" s="57"/>
      <c r="Q9" s="203">
        <v>100</v>
      </c>
      <c r="R9" s="204">
        <v>1</v>
      </c>
      <c r="S9" s="65">
        <v>2.8</v>
      </c>
      <c r="T9" s="55">
        <v>0.01</v>
      </c>
      <c r="U9" s="205">
        <f t="shared" ref="U9:U14" si="1">F9/Q9</f>
        <v>0</v>
      </c>
      <c r="V9" s="221">
        <f t="shared" ref="V9:V14" si="2">U9*S9</f>
        <v>0</v>
      </c>
      <c r="W9" s="220">
        <f t="shared" ref="W9:W14" si="3">U9*T9</f>
        <v>0</v>
      </c>
    </row>
    <row r="10" spans="1:23" ht="27.75" customHeight="1" x14ac:dyDescent="0.25">
      <c r="A10" s="12"/>
      <c r="B10" s="13">
        <v>730799800</v>
      </c>
      <c r="C10" s="312"/>
      <c r="D10" s="29" t="s">
        <v>24</v>
      </c>
      <c r="E10" s="14" t="s">
        <v>12</v>
      </c>
      <c r="F10" s="24">
        <v>0</v>
      </c>
      <c r="G10" s="75">
        <v>125</v>
      </c>
      <c r="H10" s="75">
        <v>110</v>
      </c>
      <c r="I10" s="77">
        <v>100</v>
      </c>
      <c r="J10" s="108">
        <f t="shared" si="0"/>
        <v>0</v>
      </c>
      <c r="K10" s="12"/>
      <c r="L10" s="12"/>
      <c r="M10" s="34"/>
      <c r="N10" s="34"/>
      <c r="O10" s="57"/>
      <c r="Q10" s="203">
        <v>100</v>
      </c>
      <c r="R10" s="204">
        <v>1</v>
      </c>
      <c r="S10" s="65">
        <v>3.4</v>
      </c>
      <c r="T10" s="55">
        <v>0.01</v>
      </c>
      <c r="U10" s="205">
        <f t="shared" si="1"/>
        <v>0</v>
      </c>
      <c r="V10" s="221">
        <f t="shared" si="2"/>
        <v>0</v>
      </c>
      <c r="W10" s="220">
        <f t="shared" si="3"/>
        <v>0</v>
      </c>
    </row>
    <row r="11" spans="1:23" ht="27.75" customHeight="1" x14ac:dyDescent="0.25">
      <c r="A11" s="12"/>
      <c r="B11" s="13">
        <v>730799800</v>
      </c>
      <c r="C11" s="312"/>
      <c r="D11" s="29" t="s">
        <v>26</v>
      </c>
      <c r="E11" s="14" t="s">
        <v>12</v>
      </c>
      <c r="F11" s="24">
        <v>0</v>
      </c>
      <c r="G11" s="75">
        <v>115</v>
      </c>
      <c r="H11" s="75">
        <v>100</v>
      </c>
      <c r="I11" s="77">
        <v>100</v>
      </c>
      <c r="J11" s="108">
        <f t="shared" si="0"/>
        <v>0</v>
      </c>
      <c r="K11" s="12"/>
      <c r="L11" s="12"/>
      <c r="M11" s="34"/>
      <c r="N11" s="34"/>
      <c r="O11" s="57"/>
      <c r="Q11" s="64">
        <v>100</v>
      </c>
      <c r="R11" s="204">
        <v>1</v>
      </c>
      <c r="S11" s="65">
        <v>3.2</v>
      </c>
      <c r="T11" s="55">
        <v>0.01</v>
      </c>
      <c r="U11" s="205">
        <f t="shared" si="1"/>
        <v>0</v>
      </c>
      <c r="V11" s="221">
        <f t="shared" si="2"/>
        <v>0</v>
      </c>
      <c r="W11" s="220">
        <f t="shared" si="3"/>
        <v>0</v>
      </c>
    </row>
    <row r="12" spans="1:23" ht="27.75" customHeight="1" x14ac:dyDescent="0.25">
      <c r="A12" s="12"/>
      <c r="B12" s="13">
        <v>730799800</v>
      </c>
      <c r="C12" s="312"/>
      <c r="D12" s="29" t="s">
        <v>27</v>
      </c>
      <c r="E12" s="14" t="s">
        <v>12</v>
      </c>
      <c r="F12" s="24">
        <v>0</v>
      </c>
      <c r="G12" s="75">
        <v>145</v>
      </c>
      <c r="H12" s="75">
        <v>125</v>
      </c>
      <c r="I12" s="77">
        <v>100</v>
      </c>
      <c r="J12" s="108">
        <f t="shared" si="0"/>
        <v>0</v>
      </c>
      <c r="K12" s="12"/>
      <c r="L12" s="12"/>
      <c r="M12" s="34"/>
      <c r="N12" s="34"/>
      <c r="O12" s="57"/>
      <c r="Q12" s="64">
        <v>100</v>
      </c>
      <c r="R12" s="204">
        <v>1</v>
      </c>
      <c r="S12" s="65">
        <v>3.4</v>
      </c>
      <c r="T12" s="55">
        <v>0.01</v>
      </c>
      <c r="U12" s="205">
        <f t="shared" si="1"/>
        <v>0</v>
      </c>
      <c r="V12" s="221">
        <f t="shared" si="2"/>
        <v>0</v>
      </c>
      <c r="W12" s="220">
        <f t="shared" si="3"/>
        <v>0</v>
      </c>
    </row>
    <row r="13" spans="1:23" ht="27.75" customHeight="1" x14ac:dyDescent="0.25">
      <c r="A13" s="2"/>
      <c r="B13" s="13">
        <v>730799800</v>
      </c>
      <c r="C13" s="312"/>
      <c r="D13" s="29" t="s">
        <v>28</v>
      </c>
      <c r="E13" s="14" t="s">
        <v>12</v>
      </c>
      <c r="F13" s="24">
        <v>0</v>
      </c>
      <c r="G13" s="75">
        <v>185</v>
      </c>
      <c r="H13" s="75">
        <v>160</v>
      </c>
      <c r="I13" s="77">
        <v>50</v>
      </c>
      <c r="J13" s="108">
        <f t="shared" si="0"/>
        <v>0</v>
      </c>
      <c r="K13" s="12"/>
      <c r="L13" s="12"/>
      <c r="M13" s="34"/>
      <c r="N13" s="34"/>
      <c r="O13" s="57"/>
      <c r="Q13" s="64">
        <v>50</v>
      </c>
      <c r="R13" s="204">
        <v>1</v>
      </c>
      <c r="S13" s="65">
        <v>4.5999999999999996</v>
      </c>
      <c r="T13" s="55">
        <v>0.01</v>
      </c>
      <c r="U13" s="205">
        <f t="shared" si="1"/>
        <v>0</v>
      </c>
      <c r="V13" s="221">
        <f t="shared" si="2"/>
        <v>0</v>
      </c>
      <c r="W13" s="220">
        <f t="shared" si="3"/>
        <v>0</v>
      </c>
    </row>
    <row r="14" spans="1:23" ht="27.75" customHeight="1" x14ac:dyDescent="0.25">
      <c r="A14" s="34"/>
      <c r="B14" s="13">
        <v>730799800</v>
      </c>
      <c r="C14" s="313"/>
      <c r="D14" s="29" t="s">
        <v>29</v>
      </c>
      <c r="E14" s="14" t="s">
        <v>12</v>
      </c>
      <c r="F14" s="24">
        <v>0</v>
      </c>
      <c r="G14" s="75">
        <v>185</v>
      </c>
      <c r="H14" s="75">
        <v>160</v>
      </c>
      <c r="I14" s="77">
        <v>50</v>
      </c>
      <c r="J14" s="108">
        <f t="shared" si="0"/>
        <v>0</v>
      </c>
      <c r="K14" s="12"/>
      <c r="L14" s="12"/>
      <c r="M14" s="34"/>
      <c r="N14" s="34"/>
      <c r="O14" s="57"/>
      <c r="Q14" s="64">
        <v>50</v>
      </c>
      <c r="R14" s="204">
        <v>1</v>
      </c>
      <c r="S14" s="65">
        <v>5</v>
      </c>
      <c r="T14" s="55">
        <v>0.01</v>
      </c>
      <c r="U14" s="205">
        <f t="shared" si="1"/>
        <v>0</v>
      </c>
      <c r="V14" s="221">
        <f t="shared" si="2"/>
        <v>0</v>
      </c>
      <c r="W14" s="220">
        <f t="shared" si="3"/>
        <v>0</v>
      </c>
    </row>
    <row r="15" spans="1:2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</sheetData>
  <mergeCells count="12">
    <mergeCell ref="B7:B8"/>
    <mergeCell ref="D7:D8"/>
    <mergeCell ref="E7:E8"/>
    <mergeCell ref="F7:F8"/>
    <mergeCell ref="C7:C8"/>
    <mergeCell ref="M2:P3"/>
    <mergeCell ref="C9:C14"/>
    <mergeCell ref="E1:L1"/>
    <mergeCell ref="J2:L2"/>
    <mergeCell ref="J3:L3"/>
    <mergeCell ref="J4:L4"/>
    <mergeCell ref="K5:L5"/>
  </mergeCells>
  <hyperlinks>
    <hyperlink ref="D1" r:id="rId1" xr:uid="{3C66EA1A-73AD-4B42-A5F9-8CC96A0D8A36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5112-60B8-48D1-A2D0-BBD7519E7003}">
  <sheetPr>
    <tabColor theme="9" tint="0.79998168889431442"/>
  </sheetPr>
  <dimension ref="A1:W61"/>
  <sheetViews>
    <sheetView topLeftCell="A10" zoomScaleNormal="100" workbookViewId="0">
      <selection activeCell="H12" sqref="H12"/>
    </sheetView>
  </sheetViews>
  <sheetFormatPr defaultRowHeight="15" x14ac:dyDescent="0.25"/>
  <cols>
    <col min="2" max="2" width="10.140625" customWidth="1"/>
    <col min="3" max="3" width="18.42578125" customWidth="1"/>
    <col min="4" max="4" width="46.28515625" customWidth="1"/>
    <col min="5" max="5" width="5.42578125" customWidth="1"/>
    <col min="13" max="13" width="16.42578125" customWidth="1"/>
    <col min="14" max="14" width="17.7109375" customWidth="1"/>
    <col min="15" max="15" width="13" customWidth="1"/>
    <col min="16" max="16" width="17.42578125" customWidth="1"/>
    <col min="17" max="17" width="9.140625" hidden="1" customWidth="1"/>
    <col min="18" max="18" width="0.140625" hidden="1" customWidth="1"/>
    <col min="19" max="19" width="9.140625" hidden="1" customWidth="1"/>
    <col min="20" max="20" width="0.140625" hidden="1" customWidth="1"/>
    <col min="21" max="23" width="9.140625" hidden="1" customWidth="1"/>
  </cols>
  <sheetData>
    <row r="1" spans="1:23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3.75" customHeight="1" x14ac:dyDescent="0.25">
      <c r="A2" s="2"/>
      <c r="B2" s="2"/>
      <c r="C2" s="2"/>
      <c r="D2" s="35"/>
      <c r="E2" s="18"/>
      <c r="F2" s="3"/>
      <c r="G2" s="3"/>
      <c r="H2" s="3"/>
      <c r="I2" s="3"/>
      <c r="J2" s="267" t="s">
        <v>0</v>
      </c>
      <c r="K2" s="267"/>
      <c r="L2" s="268"/>
      <c r="M2" s="269" t="s">
        <v>1</v>
      </c>
      <c r="N2" s="269"/>
      <c r="O2" s="269"/>
      <c r="P2" s="269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0"/>
      <c r="F3" s="6"/>
      <c r="G3" s="3"/>
      <c r="H3" s="3"/>
      <c r="I3" s="3"/>
      <c r="J3" s="270" t="s">
        <v>2</v>
      </c>
      <c r="K3" s="270"/>
      <c r="L3" s="271"/>
      <c r="M3" s="269"/>
      <c r="N3" s="269"/>
      <c r="O3" s="269"/>
      <c r="P3" s="269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18"/>
      <c r="F4" s="3"/>
      <c r="G4" s="3"/>
      <c r="H4" s="3"/>
      <c r="I4" s="3"/>
      <c r="J4" s="272"/>
      <c r="K4" s="272"/>
      <c r="L4" s="273"/>
      <c r="M4" s="83" t="s">
        <v>3</v>
      </c>
      <c r="N4" s="84" t="s">
        <v>4</v>
      </c>
      <c r="O4" s="85" t="s">
        <v>5</v>
      </c>
      <c r="P4" s="85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64">
        <f>1-(J4*0.01)</f>
        <v>1</v>
      </c>
      <c r="L5" s="265"/>
      <c r="M5" s="86">
        <f>SUM(J9:J35)</f>
        <v>0</v>
      </c>
      <c r="N5" s="87">
        <f>SUM(W9:W35)</f>
        <v>0</v>
      </c>
      <c r="O5" s="87">
        <f>SUM(V9:V35)</f>
        <v>0</v>
      </c>
      <c r="P5" s="87">
        <f>SUM(U9:U35)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66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33.75" customHeight="1" thickBot="1" x14ac:dyDescent="0.3">
      <c r="A7" s="2"/>
      <c r="B7" s="256" t="s">
        <v>7</v>
      </c>
      <c r="C7" s="256" t="s">
        <v>132</v>
      </c>
      <c r="D7" s="258" t="s">
        <v>8</v>
      </c>
      <c r="E7" s="260" t="s">
        <v>9</v>
      </c>
      <c r="F7" s="262" t="s">
        <v>10</v>
      </c>
      <c r="G7" s="25" t="s">
        <v>30</v>
      </c>
      <c r="H7" s="25" t="s">
        <v>31</v>
      </c>
      <c r="I7" s="26" t="s">
        <v>33</v>
      </c>
      <c r="J7" s="28" t="s">
        <v>11</v>
      </c>
      <c r="K7" s="2"/>
      <c r="L7" s="2"/>
      <c r="M7" s="34"/>
      <c r="N7" s="34"/>
      <c r="O7" s="34"/>
      <c r="P7" s="34"/>
      <c r="Q7" s="38" t="s">
        <v>13</v>
      </c>
      <c r="R7" s="38" t="s">
        <v>14</v>
      </c>
      <c r="S7" s="39" t="s">
        <v>15</v>
      </c>
      <c r="T7" s="40" t="s">
        <v>16</v>
      </c>
      <c r="U7" s="71" t="s">
        <v>17</v>
      </c>
      <c r="V7" s="39" t="s">
        <v>18</v>
      </c>
      <c r="W7" s="39" t="s">
        <v>19</v>
      </c>
    </row>
    <row r="8" spans="1:23" ht="30.75" customHeight="1" thickBot="1" x14ac:dyDescent="0.35">
      <c r="A8" s="2"/>
      <c r="B8" s="257"/>
      <c r="C8" s="257"/>
      <c r="D8" s="259"/>
      <c r="E8" s="261"/>
      <c r="F8" s="263"/>
      <c r="G8" s="103" t="s">
        <v>36</v>
      </c>
      <c r="H8" s="103" t="s">
        <v>36</v>
      </c>
      <c r="I8" s="135" t="s">
        <v>67</v>
      </c>
      <c r="J8" s="136"/>
      <c r="K8" s="2"/>
      <c r="L8" s="2"/>
      <c r="M8" s="34"/>
      <c r="N8" s="34"/>
      <c r="O8" s="73"/>
      <c r="P8" s="34"/>
      <c r="Q8" s="2"/>
      <c r="R8" s="2"/>
      <c r="S8" s="2"/>
      <c r="T8" s="2"/>
      <c r="U8" s="74"/>
      <c r="V8" s="2"/>
      <c r="W8" s="2"/>
    </row>
    <row r="9" spans="1:23" ht="15.75" customHeight="1" x14ac:dyDescent="0.25">
      <c r="A9" s="12"/>
      <c r="B9" s="13">
        <v>730799800</v>
      </c>
      <c r="C9" s="322"/>
      <c r="D9" s="115" t="s">
        <v>37</v>
      </c>
      <c r="E9" s="116" t="s">
        <v>12</v>
      </c>
      <c r="F9" s="141">
        <v>0</v>
      </c>
      <c r="G9" s="142">
        <v>418</v>
      </c>
      <c r="H9" s="142">
        <f t="shared" ref="H9:H29" si="0">G9*$K$5</f>
        <v>418</v>
      </c>
      <c r="I9" s="154">
        <v>40</v>
      </c>
      <c r="J9" s="138">
        <f t="shared" ref="J9:J35" si="1">F9*H9</f>
        <v>0</v>
      </c>
      <c r="K9" s="12"/>
      <c r="L9" s="12"/>
      <c r="M9" s="34"/>
      <c r="N9" s="34"/>
      <c r="O9" s="34"/>
      <c r="P9" s="34"/>
      <c r="Q9" s="89">
        <v>40</v>
      </c>
      <c r="R9" s="41">
        <v>1</v>
      </c>
      <c r="S9" s="42">
        <v>8.4</v>
      </c>
      <c r="T9" s="43">
        <v>0.01</v>
      </c>
      <c r="U9" s="72">
        <f t="shared" ref="U9:U35" si="2">F9/Q9</f>
        <v>0</v>
      </c>
      <c r="V9" s="45">
        <f t="shared" ref="V9:V35" si="3">U9*S9</f>
        <v>0</v>
      </c>
      <c r="W9" s="46">
        <f t="shared" ref="W9:W35" si="4">U9*T9</f>
        <v>0</v>
      </c>
    </row>
    <row r="10" spans="1:23" ht="15.75" customHeight="1" x14ac:dyDescent="0.25">
      <c r="A10" s="12"/>
      <c r="B10" s="13">
        <v>730799800</v>
      </c>
      <c r="C10" s="323"/>
      <c r="D10" s="96" t="s">
        <v>38</v>
      </c>
      <c r="E10" s="30" t="s">
        <v>12</v>
      </c>
      <c r="F10" s="23">
        <v>0</v>
      </c>
      <c r="G10" s="75">
        <v>430</v>
      </c>
      <c r="H10" s="75">
        <f>G10*$K$5</f>
        <v>430</v>
      </c>
      <c r="I10" s="89">
        <v>30</v>
      </c>
      <c r="J10" s="139">
        <f t="shared" si="1"/>
        <v>0</v>
      </c>
      <c r="K10" s="12"/>
      <c r="L10" s="12"/>
      <c r="M10" s="34"/>
      <c r="N10" s="34"/>
      <c r="O10" s="34"/>
      <c r="P10" s="34"/>
      <c r="Q10" s="89">
        <v>30</v>
      </c>
      <c r="R10" s="41">
        <v>1</v>
      </c>
      <c r="S10" s="42">
        <v>8.4</v>
      </c>
      <c r="T10" s="43">
        <v>0.01</v>
      </c>
      <c r="U10" s="44">
        <f t="shared" si="2"/>
        <v>0</v>
      </c>
      <c r="V10" s="45">
        <f t="shared" si="3"/>
        <v>0</v>
      </c>
      <c r="W10" s="46">
        <f t="shared" si="4"/>
        <v>0</v>
      </c>
    </row>
    <row r="11" spans="1:23" ht="15.75" customHeight="1" x14ac:dyDescent="0.25">
      <c r="A11" s="12"/>
      <c r="B11" s="13">
        <v>730799800</v>
      </c>
      <c r="C11" s="323"/>
      <c r="D11" s="96" t="s">
        <v>39</v>
      </c>
      <c r="E11" s="30" t="s">
        <v>12</v>
      </c>
      <c r="F11" s="23">
        <v>0</v>
      </c>
      <c r="G11" s="75">
        <v>529</v>
      </c>
      <c r="H11" s="75">
        <f t="shared" si="0"/>
        <v>529</v>
      </c>
      <c r="I11" s="89">
        <v>20</v>
      </c>
      <c r="J11" s="139">
        <f t="shared" si="1"/>
        <v>0</v>
      </c>
      <c r="K11" s="12"/>
      <c r="L11" s="12"/>
      <c r="M11" s="34"/>
      <c r="N11" s="34"/>
      <c r="O11" s="34"/>
      <c r="P11" s="34"/>
      <c r="Q11" s="89">
        <v>20</v>
      </c>
      <c r="R11" s="47">
        <v>1</v>
      </c>
      <c r="S11" s="42">
        <v>7.6</v>
      </c>
      <c r="T11" s="43">
        <v>0.01</v>
      </c>
      <c r="U11" s="44">
        <f t="shared" si="2"/>
        <v>0</v>
      </c>
      <c r="V11" s="45">
        <f t="shared" si="3"/>
        <v>0</v>
      </c>
      <c r="W11" s="46">
        <f t="shared" si="4"/>
        <v>0</v>
      </c>
    </row>
    <row r="12" spans="1:23" ht="15.75" customHeight="1" x14ac:dyDescent="0.25">
      <c r="A12" s="12"/>
      <c r="B12" s="13">
        <v>730799800</v>
      </c>
      <c r="C12" s="323"/>
      <c r="D12" s="96" t="s">
        <v>40</v>
      </c>
      <c r="E12" s="30" t="s">
        <v>12</v>
      </c>
      <c r="F12" s="23">
        <v>0</v>
      </c>
      <c r="G12" s="75">
        <v>655</v>
      </c>
      <c r="H12" s="75">
        <f t="shared" si="0"/>
        <v>655</v>
      </c>
      <c r="I12" s="89">
        <v>10</v>
      </c>
      <c r="J12" s="139">
        <f t="shared" si="1"/>
        <v>0</v>
      </c>
      <c r="K12" s="12"/>
      <c r="L12" s="12"/>
      <c r="M12" s="34"/>
      <c r="N12" s="34"/>
      <c r="O12" s="34"/>
      <c r="P12" s="34"/>
      <c r="Q12" s="89">
        <v>10</v>
      </c>
      <c r="R12" s="47">
        <v>1</v>
      </c>
      <c r="S12" s="42">
        <v>7</v>
      </c>
      <c r="T12" s="43">
        <v>0.01</v>
      </c>
      <c r="U12" s="44">
        <f t="shared" si="2"/>
        <v>0</v>
      </c>
      <c r="V12" s="45">
        <f t="shared" si="3"/>
        <v>0</v>
      </c>
      <c r="W12" s="46">
        <f t="shared" si="4"/>
        <v>0</v>
      </c>
    </row>
    <row r="13" spans="1:23" ht="15.75" customHeight="1" x14ac:dyDescent="0.25">
      <c r="A13" s="2"/>
      <c r="B13" s="13">
        <v>730799800</v>
      </c>
      <c r="C13" s="323"/>
      <c r="D13" s="96" t="s">
        <v>41</v>
      </c>
      <c r="E13" s="30" t="s">
        <v>12</v>
      </c>
      <c r="F13" s="80">
        <v>0</v>
      </c>
      <c r="G13" s="81">
        <v>916</v>
      </c>
      <c r="H13" s="81">
        <f t="shared" si="0"/>
        <v>916</v>
      </c>
      <c r="I13" s="89">
        <v>8</v>
      </c>
      <c r="J13" s="140">
        <f t="shared" si="1"/>
        <v>0</v>
      </c>
      <c r="K13" s="12"/>
      <c r="L13" s="12"/>
      <c r="M13" s="34"/>
      <c r="N13" s="34"/>
      <c r="O13" s="34"/>
      <c r="P13" s="34"/>
      <c r="Q13" s="89">
        <v>8</v>
      </c>
      <c r="R13" s="47">
        <v>1</v>
      </c>
      <c r="S13" s="42">
        <v>8</v>
      </c>
      <c r="T13" s="43">
        <v>0.01</v>
      </c>
      <c r="U13" s="44">
        <f t="shared" si="2"/>
        <v>0</v>
      </c>
      <c r="V13" s="45">
        <f t="shared" si="3"/>
        <v>0</v>
      </c>
      <c r="W13" s="46">
        <f t="shared" si="4"/>
        <v>0</v>
      </c>
    </row>
    <row r="14" spans="1:23" ht="15.75" customHeight="1" x14ac:dyDescent="0.25">
      <c r="A14" s="34"/>
      <c r="B14" s="13">
        <v>730799800</v>
      </c>
      <c r="C14" s="323"/>
      <c r="D14" s="96" t="s">
        <v>42</v>
      </c>
      <c r="E14" s="79" t="s">
        <v>12</v>
      </c>
      <c r="F14" s="82">
        <v>0</v>
      </c>
      <c r="G14" s="76">
        <v>1000</v>
      </c>
      <c r="H14" s="76">
        <f t="shared" si="0"/>
        <v>1000</v>
      </c>
      <c r="I14" s="89">
        <v>5</v>
      </c>
      <c r="J14" s="123">
        <f t="shared" si="1"/>
        <v>0</v>
      </c>
      <c r="K14" s="12"/>
      <c r="L14" s="12"/>
      <c r="M14" s="34"/>
      <c r="N14" s="34"/>
      <c r="O14" s="34"/>
      <c r="P14" s="34"/>
      <c r="Q14" s="89">
        <v>5</v>
      </c>
      <c r="R14" s="48">
        <v>1</v>
      </c>
      <c r="S14" s="49">
        <v>6.25</v>
      </c>
      <c r="T14" s="43">
        <v>0.01</v>
      </c>
      <c r="U14" s="44">
        <f t="shared" si="2"/>
        <v>0</v>
      </c>
      <c r="V14" s="45">
        <f t="shared" si="3"/>
        <v>0</v>
      </c>
      <c r="W14" s="46">
        <f t="shared" si="4"/>
        <v>0</v>
      </c>
    </row>
    <row r="15" spans="1:23" ht="15.75" customHeight="1" x14ac:dyDescent="0.25">
      <c r="A15" s="34"/>
      <c r="B15" s="233">
        <v>730799800</v>
      </c>
      <c r="C15" s="323"/>
      <c r="D15" s="96" t="s">
        <v>43</v>
      </c>
      <c r="E15" s="79" t="s">
        <v>12</v>
      </c>
      <c r="F15" s="82">
        <v>0</v>
      </c>
      <c r="G15" s="76">
        <v>1410</v>
      </c>
      <c r="H15" s="76">
        <f t="shared" si="0"/>
        <v>1410</v>
      </c>
      <c r="I15" s="89">
        <v>2</v>
      </c>
      <c r="J15" s="123">
        <f t="shared" si="1"/>
        <v>0</v>
      </c>
      <c r="K15" s="34"/>
      <c r="L15" s="34"/>
      <c r="M15" s="34"/>
      <c r="N15" s="34"/>
      <c r="O15" s="34"/>
      <c r="P15" s="34"/>
      <c r="Q15" s="89">
        <v>2</v>
      </c>
      <c r="R15" s="48">
        <v>1</v>
      </c>
      <c r="S15" s="49">
        <v>2.86</v>
      </c>
      <c r="T15" s="43">
        <v>0.01</v>
      </c>
      <c r="U15" s="44">
        <f t="shared" si="2"/>
        <v>0</v>
      </c>
      <c r="V15" s="45">
        <f t="shared" si="3"/>
        <v>0</v>
      </c>
      <c r="W15" s="46">
        <f t="shared" si="4"/>
        <v>0</v>
      </c>
    </row>
    <row r="16" spans="1:23" ht="15.75" customHeight="1" thickBot="1" x14ac:dyDescent="0.3">
      <c r="A16" s="34"/>
      <c r="B16" s="234">
        <v>730799800</v>
      </c>
      <c r="C16" s="324"/>
      <c r="D16" s="125" t="s">
        <v>44</v>
      </c>
      <c r="E16" s="126" t="s">
        <v>12</v>
      </c>
      <c r="F16" s="153">
        <v>0</v>
      </c>
      <c r="G16" s="129">
        <v>1735</v>
      </c>
      <c r="H16" s="129">
        <f t="shared" si="0"/>
        <v>1735</v>
      </c>
      <c r="I16" s="155">
        <v>1</v>
      </c>
      <c r="J16" s="131">
        <f t="shared" si="1"/>
        <v>0</v>
      </c>
      <c r="K16" s="34"/>
      <c r="L16" s="34"/>
      <c r="M16" s="34"/>
      <c r="N16" s="34"/>
      <c r="O16" s="34"/>
      <c r="P16" s="34"/>
      <c r="Q16" s="89">
        <v>1</v>
      </c>
      <c r="R16" s="48">
        <v>1</v>
      </c>
      <c r="S16" s="90">
        <v>1.9</v>
      </c>
      <c r="T16" s="43">
        <v>0.01</v>
      </c>
      <c r="U16" s="44">
        <f t="shared" si="2"/>
        <v>0</v>
      </c>
      <c r="V16" s="45">
        <f t="shared" si="3"/>
        <v>0</v>
      </c>
      <c r="W16" s="46">
        <f t="shared" si="4"/>
        <v>0</v>
      </c>
    </row>
    <row r="17" spans="1:23" ht="15.75" customHeight="1" x14ac:dyDescent="0.25">
      <c r="A17" s="34"/>
      <c r="B17" s="232">
        <v>730799800</v>
      </c>
      <c r="C17" s="322"/>
      <c r="D17" s="115" t="s">
        <v>45</v>
      </c>
      <c r="E17" s="132" t="s">
        <v>12</v>
      </c>
      <c r="F17" s="152">
        <v>0</v>
      </c>
      <c r="G17" s="118">
        <v>1114</v>
      </c>
      <c r="H17" s="119">
        <f t="shared" si="0"/>
        <v>1114</v>
      </c>
      <c r="I17" s="154">
        <v>1</v>
      </c>
      <c r="J17" s="121">
        <f t="shared" si="1"/>
        <v>0</v>
      </c>
      <c r="K17" s="34"/>
      <c r="L17" s="34"/>
      <c r="M17" s="34"/>
      <c r="N17" s="34"/>
      <c r="O17" s="34"/>
      <c r="P17" s="34"/>
      <c r="Q17" s="89">
        <v>1</v>
      </c>
      <c r="R17" s="48">
        <v>1</v>
      </c>
      <c r="S17" s="90">
        <v>1.1000000000000001</v>
      </c>
      <c r="T17" s="91">
        <v>1E-3</v>
      </c>
      <c r="U17" s="44">
        <f t="shared" si="2"/>
        <v>0</v>
      </c>
      <c r="V17" s="45">
        <f t="shared" si="3"/>
        <v>0</v>
      </c>
      <c r="W17" s="46">
        <f t="shared" si="4"/>
        <v>0</v>
      </c>
    </row>
    <row r="18" spans="1:23" ht="15.75" customHeight="1" x14ac:dyDescent="0.25">
      <c r="A18" s="34"/>
      <c r="B18" s="13">
        <v>730799800</v>
      </c>
      <c r="C18" s="323"/>
      <c r="D18" s="96" t="s">
        <v>46</v>
      </c>
      <c r="E18" s="79" t="s">
        <v>12</v>
      </c>
      <c r="F18" s="82">
        <v>0</v>
      </c>
      <c r="G18" s="88">
        <v>1166</v>
      </c>
      <c r="H18" s="76">
        <f t="shared" si="0"/>
        <v>1166</v>
      </c>
      <c r="I18" s="89">
        <v>1</v>
      </c>
      <c r="J18" s="123">
        <f t="shared" si="1"/>
        <v>0</v>
      </c>
      <c r="K18" s="34"/>
      <c r="L18" s="34"/>
      <c r="M18" s="34"/>
      <c r="N18" s="34"/>
      <c r="O18" s="34"/>
      <c r="P18" s="34"/>
      <c r="Q18" s="89">
        <v>1</v>
      </c>
      <c r="R18" s="48">
        <v>1</v>
      </c>
      <c r="S18" s="90">
        <v>0.72</v>
      </c>
      <c r="T18" s="91">
        <v>1E-3</v>
      </c>
      <c r="U18" s="44">
        <f t="shared" si="2"/>
        <v>0</v>
      </c>
      <c r="V18" s="45">
        <f t="shared" si="3"/>
        <v>0</v>
      </c>
      <c r="W18" s="46">
        <f t="shared" si="4"/>
        <v>0</v>
      </c>
    </row>
    <row r="19" spans="1:23" ht="15.75" customHeight="1" x14ac:dyDescent="0.25">
      <c r="A19" s="34"/>
      <c r="B19" s="13">
        <v>730799800</v>
      </c>
      <c r="C19" s="323"/>
      <c r="D19" s="96" t="s">
        <v>47</v>
      </c>
      <c r="E19" s="79" t="s">
        <v>12</v>
      </c>
      <c r="F19" s="82">
        <v>0</v>
      </c>
      <c r="G19" s="88">
        <v>1173</v>
      </c>
      <c r="H19" s="76">
        <f t="shared" si="0"/>
        <v>1173</v>
      </c>
      <c r="I19" s="89">
        <v>1</v>
      </c>
      <c r="J19" s="123">
        <f t="shared" si="1"/>
        <v>0</v>
      </c>
      <c r="K19" s="34"/>
      <c r="L19" s="34"/>
      <c r="M19" s="34"/>
      <c r="N19" s="34"/>
      <c r="O19" s="34"/>
      <c r="P19" s="34"/>
      <c r="Q19" s="89">
        <v>1</v>
      </c>
      <c r="R19" s="48">
        <v>1</v>
      </c>
      <c r="S19" s="90">
        <v>1</v>
      </c>
      <c r="T19" s="91">
        <v>1E-3</v>
      </c>
      <c r="U19" s="44">
        <f t="shared" si="2"/>
        <v>0</v>
      </c>
      <c r="V19" s="45">
        <f t="shared" si="3"/>
        <v>0</v>
      </c>
      <c r="W19" s="46">
        <f t="shared" si="4"/>
        <v>0</v>
      </c>
    </row>
    <row r="20" spans="1:23" ht="15.75" customHeight="1" x14ac:dyDescent="0.25">
      <c r="A20" s="34"/>
      <c r="B20" s="13">
        <v>730799800</v>
      </c>
      <c r="C20" s="323"/>
      <c r="D20" s="96" t="s">
        <v>48</v>
      </c>
      <c r="E20" s="79" t="s">
        <v>12</v>
      </c>
      <c r="F20" s="82">
        <v>0</v>
      </c>
      <c r="G20" s="88">
        <v>1270</v>
      </c>
      <c r="H20" s="76">
        <f t="shared" si="0"/>
        <v>1270</v>
      </c>
      <c r="I20" s="89">
        <v>1</v>
      </c>
      <c r="J20" s="123">
        <f t="shared" si="1"/>
        <v>0</v>
      </c>
      <c r="K20" s="34"/>
      <c r="L20" s="34"/>
      <c r="M20" s="34"/>
      <c r="N20" s="34"/>
      <c r="O20" s="34"/>
      <c r="P20" s="34"/>
      <c r="Q20" s="89">
        <v>1</v>
      </c>
      <c r="R20" s="48">
        <v>1</v>
      </c>
      <c r="S20" s="90">
        <v>1.94</v>
      </c>
      <c r="T20" s="91">
        <v>1E-3</v>
      </c>
      <c r="U20" s="44">
        <f t="shared" si="2"/>
        <v>0</v>
      </c>
      <c r="V20" s="45">
        <f t="shared" si="3"/>
        <v>0</v>
      </c>
      <c r="W20" s="46">
        <f t="shared" si="4"/>
        <v>0</v>
      </c>
    </row>
    <row r="21" spans="1:23" ht="15.75" customHeight="1" x14ac:dyDescent="0.25">
      <c r="A21" s="34"/>
      <c r="B21" s="13">
        <v>730799800</v>
      </c>
      <c r="C21" s="323"/>
      <c r="D21" s="96" t="s">
        <v>49</v>
      </c>
      <c r="E21" s="79" t="s">
        <v>12</v>
      </c>
      <c r="F21" s="82">
        <v>0</v>
      </c>
      <c r="G21" s="88">
        <v>1465</v>
      </c>
      <c r="H21" s="76">
        <f t="shared" si="0"/>
        <v>1465</v>
      </c>
      <c r="I21" s="41">
        <v>1</v>
      </c>
      <c r="J21" s="123">
        <f t="shared" si="1"/>
        <v>0</v>
      </c>
      <c r="K21" s="34"/>
      <c r="L21" s="34"/>
      <c r="M21" s="34"/>
      <c r="N21" s="34"/>
      <c r="O21" s="34"/>
      <c r="P21" s="34"/>
      <c r="Q21" s="41">
        <v>1</v>
      </c>
      <c r="R21" s="41">
        <v>1</v>
      </c>
      <c r="S21" s="90">
        <v>2.12</v>
      </c>
      <c r="T21" s="91">
        <v>1E-3</v>
      </c>
      <c r="U21" s="44">
        <f t="shared" si="2"/>
        <v>0</v>
      </c>
      <c r="V21" s="52">
        <f t="shared" si="3"/>
        <v>0</v>
      </c>
      <c r="W21" s="53">
        <f t="shared" si="4"/>
        <v>0</v>
      </c>
    </row>
    <row r="22" spans="1:23" ht="15.75" customHeight="1" x14ac:dyDescent="0.25">
      <c r="A22" s="34"/>
      <c r="B22" s="13">
        <v>730799800</v>
      </c>
      <c r="C22" s="323"/>
      <c r="D22" s="96" t="s">
        <v>50</v>
      </c>
      <c r="E22" s="79" t="s">
        <v>12</v>
      </c>
      <c r="F22" s="82">
        <v>0</v>
      </c>
      <c r="G22" s="88">
        <v>1716</v>
      </c>
      <c r="H22" s="76">
        <f t="shared" si="0"/>
        <v>1716</v>
      </c>
      <c r="I22" s="78">
        <v>1</v>
      </c>
      <c r="J22" s="123">
        <f t="shared" si="1"/>
        <v>0</v>
      </c>
      <c r="K22" s="34"/>
      <c r="L22" s="34"/>
      <c r="M22" s="34"/>
      <c r="N22" s="34"/>
      <c r="O22" s="34"/>
      <c r="P22" s="34"/>
      <c r="Q22" s="54">
        <v>1</v>
      </c>
      <c r="R22" s="54">
        <v>1</v>
      </c>
      <c r="S22" s="90">
        <v>2.78</v>
      </c>
      <c r="T22" s="91">
        <v>2E-3</v>
      </c>
      <c r="U22" s="44">
        <f t="shared" si="2"/>
        <v>0</v>
      </c>
      <c r="V22" s="70">
        <f t="shared" si="3"/>
        <v>0</v>
      </c>
      <c r="W22" s="55">
        <f t="shared" si="4"/>
        <v>0</v>
      </c>
    </row>
    <row r="23" spans="1:23" ht="15.75" customHeight="1" x14ac:dyDescent="0.25">
      <c r="A23" s="34"/>
      <c r="B23" s="13">
        <v>730799800</v>
      </c>
      <c r="C23" s="323"/>
      <c r="D23" s="96" t="s">
        <v>51</v>
      </c>
      <c r="E23" s="79" t="s">
        <v>12</v>
      </c>
      <c r="F23" s="82">
        <v>0</v>
      </c>
      <c r="G23" s="88">
        <v>1716</v>
      </c>
      <c r="H23" s="76">
        <f t="shared" si="0"/>
        <v>1716</v>
      </c>
      <c r="I23" s="78">
        <v>1</v>
      </c>
      <c r="J23" s="123">
        <f t="shared" si="1"/>
        <v>0</v>
      </c>
      <c r="K23" s="34"/>
      <c r="L23" s="34"/>
      <c r="M23" s="34"/>
      <c r="N23" s="34"/>
      <c r="O23" s="34"/>
      <c r="P23" s="34"/>
      <c r="Q23" s="54">
        <v>1</v>
      </c>
      <c r="R23" s="54">
        <v>1</v>
      </c>
      <c r="S23" s="90">
        <v>4.9000000000000004</v>
      </c>
      <c r="T23" s="91">
        <v>2E-3</v>
      </c>
      <c r="U23" s="44">
        <f t="shared" si="2"/>
        <v>0</v>
      </c>
      <c r="V23" s="70">
        <f t="shared" si="3"/>
        <v>0</v>
      </c>
      <c r="W23" s="55">
        <f t="shared" si="4"/>
        <v>0</v>
      </c>
    </row>
    <row r="24" spans="1:23" ht="15.75" customHeight="1" x14ac:dyDescent="0.25">
      <c r="A24" s="34"/>
      <c r="B24" s="13">
        <v>730799800</v>
      </c>
      <c r="C24" s="323"/>
      <c r="D24" s="96" t="s">
        <v>52</v>
      </c>
      <c r="E24" s="79" t="s">
        <v>12</v>
      </c>
      <c r="F24" s="82">
        <v>0</v>
      </c>
      <c r="G24" s="88">
        <v>2657</v>
      </c>
      <c r="H24" s="76">
        <f t="shared" si="0"/>
        <v>2657</v>
      </c>
      <c r="I24" s="78">
        <v>1</v>
      </c>
      <c r="J24" s="123">
        <f t="shared" si="1"/>
        <v>0</v>
      </c>
      <c r="K24" s="34"/>
      <c r="L24" s="34"/>
      <c r="M24" s="34"/>
      <c r="N24" s="34"/>
      <c r="O24" s="34"/>
      <c r="P24" s="34"/>
      <c r="Q24" s="54">
        <v>1</v>
      </c>
      <c r="R24" s="54">
        <v>1</v>
      </c>
      <c r="S24" s="90">
        <v>5.52</v>
      </c>
      <c r="T24" s="91">
        <v>3.0000000000000001E-3</v>
      </c>
      <c r="U24" s="44">
        <f t="shared" si="2"/>
        <v>0</v>
      </c>
      <c r="V24" s="70">
        <f t="shared" si="3"/>
        <v>0</v>
      </c>
      <c r="W24" s="55">
        <f t="shared" si="4"/>
        <v>0</v>
      </c>
    </row>
    <row r="25" spans="1:23" ht="15.75" customHeight="1" x14ac:dyDescent="0.25">
      <c r="A25" s="34"/>
      <c r="B25" s="13">
        <v>730799800</v>
      </c>
      <c r="C25" s="323"/>
      <c r="D25" s="96" t="s">
        <v>53</v>
      </c>
      <c r="E25" s="79" t="s">
        <v>12</v>
      </c>
      <c r="F25" s="82">
        <v>0</v>
      </c>
      <c r="G25" s="88">
        <v>3056</v>
      </c>
      <c r="H25" s="76">
        <f t="shared" si="0"/>
        <v>3056</v>
      </c>
      <c r="I25" s="78">
        <v>1</v>
      </c>
      <c r="J25" s="123">
        <f t="shared" si="1"/>
        <v>0</v>
      </c>
      <c r="K25" s="34"/>
      <c r="L25" s="34"/>
      <c r="M25" s="34"/>
      <c r="N25" s="34"/>
      <c r="O25" s="34"/>
      <c r="P25" s="34"/>
      <c r="Q25" s="54">
        <v>1</v>
      </c>
      <c r="R25" s="54">
        <v>1</v>
      </c>
      <c r="S25" s="90">
        <v>4.22</v>
      </c>
      <c r="T25" s="91">
        <v>5.0000000000000001E-3</v>
      </c>
      <c r="U25" s="44">
        <f t="shared" si="2"/>
        <v>0</v>
      </c>
      <c r="V25" s="70">
        <f t="shared" si="3"/>
        <v>0</v>
      </c>
      <c r="W25" s="55">
        <f t="shared" si="4"/>
        <v>0</v>
      </c>
    </row>
    <row r="26" spans="1:23" ht="15.75" customHeight="1" x14ac:dyDescent="0.25">
      <c r="A26" s="34"/>
      <c r="B26" s="13">
        <v>730799800</v>
      </c>
      <c r="C26" s="323"/>
      <c r="D26" s="96" t="s">
        <v>54</v>
      </c>
      <c r="E26" s="79" t="s">
        <v>12</v>
      </c>
      <c r="F26" s="82">
        <v>0</v>
      </c>
      <c r="G26" s="88">
        <v>4232</v>
      </c>
      <c r="H26" s="76">
        <f t="shared" si="0"/>
        <v>4232</v>
      </c>
      <c r="I26" s="78">
        <v>1</v>
      </c>
      <c r="J26" s="123">
        <f t="shared" si="1"/>
        <v>0</v>
      </c>
      <c r="K26" s="34"/>
      <c r="L26" s="34"/>
      <c r="M26" s="34"/>
      <c r="N26" s="34"/>
      <c r="O26" s="34"/>
      <c r="P26" s="34"/>
      <c r="Q26" s="54">
        <v>1</v>
      </c>
      <c r="R26" s="54">
        <v>1</v>
      </c>
      <c r="S26" s="90">
        <v>11.5</v>
      </c>
      <c r="T26" s="91">
        <v>8.9999999999999993E-3</v>
      </c>
      <c r="U26" s="44">
        <f t="shared" si="2"/>
        <v>0</v>
      </c>
      <c r="V26" s="70">
        <f t="shared" si="3"/>
        <v>0</v>
      </c>
      <c r="W26" s="55">
        <f t="shared" si="4"/>
        <v>0</v>
      </c>
    </row>
    <row r="27" spans="1:23" ht="15.75" customHeight="1" x14ac:dyDescent="0.25">
      <c r="A27" s="34"/>
      <c r="B27" s="13">
        <v>730799800</v>
      </c>
      <c r="C27" s="323"/>
      <c r="D27" s="96" t="s">
        <v>55</v>
      </c>
      <c r="E27" s="79" t="s">
        <v>12</v>
      </c>
      <c r="F27" s="82">
        <v>0</v>
      </c>
      <c r="G27" s="88">
        <v>5620</v>
      </c>
      <c r="H27" s="76">
        <f t="shared" si="0"/>
        <v>5620</v>
      </c>
      <c r="I27" s="78">
        <v>1</v>
      </c>
      <c r="J27" s="123">
        <f t="shared" si="1"/>
        <v>0</v>
      </c>
      <c r="K27" s="34"/>
      <c r="L27" s="34"/>
      <c r="M27" s="34"/>
      <c r="N27" s="34"/>
      <c r="O27" s="34"/>
      <c r="P27" s="34"/>
      <c r="Q27" s="54">
        <v>1</v>
      </c>
      <c r="R27" s="54">
        <v>1</v>
      </c>
      <c r="S27" s="90">
        <v>10.199999999999999</v>
      </c>
      <c r="T27" s="91">
        <v>8.9999999999999993E-3</v>
      </c>
      <c r="U27" s="44">
        <f t="shared" si="2"/>
        <v>0</v>
      </c>
      <c r="V27" s="70">
        <f t="shared" si="3"/>
        <v>0</v>
      </c>
      <c r="W27" s="55">
        <f t="shared" si="4"/>
        <v>0</v>
      </c>
    </row>
    <row r="28" spans="1:23" ht="15.75" customHeight="1" x14ac:dyDescent="0.25">
      <c r="A28" s="34"/>
      <c r="B28" s="13">
        <v>730799800</v>
      </c>
      <c r="C28" s="323"/>
      <c r="D28" s="96" t="s">
        <v>56</v>
      </c>
      <c r="E28" s="79" t="s">
        <v>12</v>
      </c>
      <c r="F28" s="82">
        <v>0</v>
      </c>
      <c r="G28" s="88">
        <v>5147</v>
      </c>
      <c r="H28" s="76">
        <f t="shared" si="0"/>
        <v>5147</v>
      </c>
      <c r="I28" s="78">
        <v>1</v>
      </c>
      <c r="J28" s="123">
        <f t="shared" si="1"/>
        <v>0</v>
      </c>
      <c r="K28" s="34"/>
      <c r="L28" s="34"/>
      <c r="M28" s="34"/>
      <c r="N28" s="34"/>
      <c r="O28" s="34"/>
      <c r="P28" s="34"/>
      <c r="Q28" s="54">
        <v>1</v>
      </c>
      <c r="R28" s="54">
        <v>1</v>
      </c>
      <c r="S28" s="90">
        <v>10.45</v>
      </c>
      <c r="T28" s="91">
        <v>1.2E-2</v>
      </c>
      <c r="U28" s="44">
        <f t="shared" si="2"/>
        <v>0</v>
      </c>
      <c r="V28" s="70">
        <f t="shared" si="3"/>
        <v>0</v>
      </c>
      <c r="W28" s="55">
        <f t="shared" si="4"/>
        <v>0</v>
      </c>
    </row>
    <row r="29" spans="1:23" ht="15.75" customHeight="1" x14ac:dyDescent="0.25">
      <c r="A29" s="34"/>
      <c r="B29" s="233">
        <v>730799800</v>
      </c>
      <c r="C29" s="323"/>
      <c r="D29" s="96" t="s">
        <v>57</v>
      </c>
      <c r="E29" s="79" t="s">
        <v>12</v>
      </c>
      <c r="F29" s="82">
        <v>0</v>
      </c>
      <c r="G29" s="88">
        <v>7170</v>
      </c>
      <c r="H29" s="76">
        <f t="shared" si="0"/>
        <v>7170</v>
      </c>
      <c r="I29" s="78">
        <v>1</v>
      </c>
      <c r="J29" s="123">
        <f t="shared" si="1"/>
        <v>0</v>
      </c>
      <c r="K29" s="34"/>
      <c r="L29" s="34"/>
      <c r="M29" s="34"/>
      <c r="N29" s="34"/>
      <c r="O29" s="34"/>
      <c r="P29" s="34"/>
      <c r="Q29" s="54">
        <v>1</v>
      </c>
      <c r="R29" s="54">
        <v>1</v>
      </c>
      <c r="S29" s="90">
        <v>19.7</v>
      </c>
      <c r="T29" s="91">
        <v>1.7999999999999999E-2</v>
      </c>
      <c r="U29" s="44">
        <f t="shared" si="2"/>
        <v>0</v>
      </c>
      <c r="V29" s="70">
        <f t="shared" si="3"/>
        <v>0</v>
      </c>
      <c r="W29" s="55">
        <f t="shared" si="4"/>
        <v>0</v>
      </c>
    </row>
    <row r="30" spans="1:23" ht="15.75" customHeight="1" thickBot="1" x14ac:dyDescent="0.3">
      <c r="A30" s="34"/>
      <c r="B30" s="234">
        <v>730799800</v>
      </c>
      <c r="C30" s="324"/>
      <c r="D30" s="125" t="s">
        <v>58</v>
      </c>
      <c r="E30" s="126" t="s">
        <v>12</v>
      </c>
      <c r="F30" s="153">
        <v>0</v>
      </c>
      <c r="G30" s="128">
        <v>23897</v>
      </c>
      <c r="H30" s="129">
        <f t="shared" ref="H30:H33" si="5">G30*$K$5</f>
        <v>23897</v>
      </c>
      <c r="I30" s="151">
        <v>1</v>
      </c>
      <c r="J30" s="131">
        <f t="shared" si="1"/>
        <v>0</v>
      </c>
      <c r="K30" s="34"/>
      <c r="L30" s="34"/>
      <c r="M30" s="34"/>
      <c r="N30" s="34"/>
      <c r="O30" s="34"/>
      <c r="P30" s="34"/>
      <c r="Q30" s="54">
        <v>1</v>
      </c>
      <c r="R30" s="54">
        <v>1</v>
      </c>
      <c r="S30" s="90">
        <v>43</v>
      </c>
      <c r="T30" s="91">
        <v>3.7999999999999999E-2</v>
      </c>
      <c r="U30" s="44">
        <f t="shared" si="2"/>
        <v>0</v>
      </c>
      <c r="V30" s="70">
        <f t="shared" si="3"/>
        <v>0</v>
      </c>
      <c r="W30" s="55">
        <f t="shared" si="4"/>
        <v>0</v>
      </c>
    </row>
    <row r="31" spans="1:23" ht="27.75" customHeight="1" x14ac:dyDescent="0.25">
      <c r="A31" s="34"/>
      <c r="B31" s="232">
        <v>730799800</v>
      </c>
      <c r="C31" s="322"/>
      <c r="D31" s="115" t="s">
        <v>59</v>
      </c>
      <c r="E31" s="132" t="s">
        <v>12</v>
      </c>
      <c r="F31" s="152">
        <v>0</v>
      </c>
      <c r="G31" s="118">
        <v>35720</v>
      </c>
      <c r="H31" s="119">
        <f t="shared" si="5"/>
        <v>35720</v>
      </c>
      <c r="I31" s="150">
        <v>1</v>
      </c>
      <c r="J31" s="121">
        <f t="shared" si="1"/>
        <v>0</v>
      </c>
      <c r="K31" s="34"/>
      <c r="L31" s="34"/>
      <c r="M31" s="34"/>
      <c r="N31" s="34"/>
      <c r="O31" s="34"/>
      <c r="P31" s="34"/>
      <c r="Q31" s="54">
        <v>1</v>
      </c>
      <c r="R31" s="54">
        <v>1</v>
      </c>
      <c r="S31" s="90">
        <v>58</v>
      </c>
      <c r="T31" s="91">
        <v>4.8000000000000001E-2</v>
      </c>
      <c r="U31" s="44">
        <f t="shared" si="2"/>
        <v>0</v>
      </c>
      <c r="V31" s="70">
        <f t="shared" si="3"/>
        <v>0</v>
      </c>
      <c r="W31" s="55">
        <f t="shared" si="4"/>
        <v>0</v>
      </c>
    </row>
    <row r="32" spans="1:23" ht="27.75" customHeight="1" x14ac:dyDescent="0.25">
      <c r="A32" s="34"/>
      <c r="B32" s="13">
        <v>730799800</v>
      </c>
      <c r="C32" s="323"/>
      <c r="D32" s="96" t="s">
        <v>60</v>
      </c>
      <c r="E32" s="79" t="s">
        <v>12</v>
      </c>
      <c r="F32" s="82">
        <v>0</v>
      </c>
      <c r="G32" s="88">
        <v>70900</v>
      </c>
      <c r="H32" s="76">
        <f t="shared" si="5"/>
        <v>70900</v>
      </c>
      <c r="I32" s="78">
        <v>1</v>
      </c>
      <c r="J32" s="123">
        <f t="shared" si="1"/>
        <v>0</v>
      </c>
      <c r="K32" s="34"/>
      <c r="L32" s="34"/>
      <c r="M32" s="34"/>
      <c r="N32" s="34"/>
      <c r="O32" s="34"/>
      <c r="P32" s="34"/>
      <c r="Q32" s="54">
        <v>1</v>
      </c>
      <c r="R32" s="54">
        <v>1</v>
      </c>
      <c r="S32" s="90">
        <v>77</v>
      </c>
      <c r="T32" s="91">
        <v>7.1999999999999995E-2</v>
      </c>
      <c r="U32" s="44">
        <f t="shared" si="2"/>
        <v>0</v>
      </c>
      <c r="V32" s="70">
        <f t="shared" si="3"/>
        <v>0</v>
      </c>
      <c r="W32" s="55">
        <f t="shared" si="4"/>
        <v>0</v>
      </c>
    </row>
    <row r="33" spans="1:23" ht="27.75" customHeight="1" x14ac:dyDescent="0.25">
      <c r="A33" s="34"/>
      <c r="B33" s="13">
        <v>730799800</v>
      </c>
      <c r="C33" s="323"/>
      <c r="D33" s="96" t="s">
        <v>61</v>
      </c>
      <c r="E33" s="79" t="s">
        <v>12</v>
      </c>
      <c r="F33" s="82">
        <v>0</v>
      </c>
      <c r="G33" s="88">
        <v>84580</v>
      </c>
      <c r="H33" s="76">
        <f t="shared" si="5"/>
        <v>84580</v>
      </c>
      <c r="I33" s="78">
        <v>1</v>
      </c>
      <c r="J33" s="123">
        <f t="shared" si="1"/>
        <v>0</v>
      </c>
      <c r="K33" s="34"/>
      <c r="L33" s="34"/>
      <c r="M33" s="34"/>
      <c r="N33" s="34"/>
      <c r="O33" s="34"/>
      <c r="P33" s="34"/>
      <c r="Q33" s="54">
        <v>1</v>
      </c>
      <c r="R33" s="54">
        <v>1</v>
      </c>
      <c r="S33" s="90">
        <v>105</v>
      </c>
      <c r="T33" s="91">
        <v>0.107</v>
      </c>
      <c r="U33" s="44">
        <f t="shared" si="2"/>
        <v>0</v>
      </c>
      <c r="V33" s="70">
        <f t="shared" si="3"/>
        <v>0</v>
      </c>
      <c r="W33" s="55">
        <f t="shared" si="4"/>
        <v>0</v>
      </c>
    </row>
    <row r="34" spans="1:23" ht="27.75" customHeight="1" x14ac:dyDescent="0.25">
      <c r="A34" s="34"/>
      <c r="B34" s="233">
        <v>730799800</v>
      </c>
      <c r="C34" s="323"/>
      <c r="D34" s="96" t="s">
        <v>62</v>
      </c>
      <c r="E34" s="79" t="s">
        <v>12</v>
      </c>
      <c r="F34" s="82">
        <v>0</v>
      </c>
      <c r="G34" s="105" t="s">
        <v>64</v>
      </c>
      <c r="H34" s="76"/>
      <c r="I34" s="78">
        <v>1</v>
      </c>
      <c r="J34" s="123">
        <f t="shared" si="1"/>
        <v>0</v>
      </c>
      <c r="K34" s="34"/>
      <c r="L34" s="34"/>
      <c r="M34" s="34"/>
      <c r="N34" s="34"/>
      <c r="O34" s="34"/>
      <c r="P34" s="34"/>
      <c r="Q34" s="54">
        <v>1</v>
      </c>
      <c r="R34" s="54">
        <v>1</v>
      </c>
      <c r="S34" s="90">
        <v>125</v>
      </c>
      <c r="T34" s="91">
        <v>0.09</v>
      </c>
      <c r="U34" s="44">
        <f t="shared" si="2"/>
        <v>0</v>
      </c>
      <c r="V34" s="70">
        <f t="shared" si="3"/>
        <v>0</v>
      </c>
      <c r="W34" s="55">
        <f t="shared" si="4"/>
        <v>0</v>
      </c>
    </row>
    <row r="35" spans="1:23" ht="27.75" customHeight="1" thickBot="1" x14ac:dyDescent="0.3">
      <c r="A35" s="34"/>
      <c r="B35" s="234">
        <v>730799800</v>
      </c>
      <c r="C35" s="324"/>
      <c r="D35" s="125" t="s">
        <v>63</v>
      </c>
      <c r="E35" s="126" t="s">
        <v>12</v>
      </c>
      <c r="F35" s="153">
        <v>0</v>
      </c>
      <c r="G35" s="105" t="s">
        <v>64</v>
      </c>
      <c r="H35" s="129"/>
      <c r="I35" s="151">
        <v>1</v>
      </c>
      <c r="J35" s="131">
        <f t="shared" si="1"/>
        <v>0</v>
      </c>
      <c r="K35" s="34"/>
      <c r="L35" s="34"/>
      <c r="M35" s="34"/>
      <c r="N35" s="34"/>
      <c r="O35" s="34"/>
      <c r="P35" s="34"/>
      <c r="Q35" s="54">
        <v>1</v>
      </c>
      <c r="R35" s="54">
        <v>1</v>
      </c>
      <c r="S35" s="90">
        <v>210</v>
      </c>
      <c r="T35" s="91">
        <v>0.159</v>
      </c>
      <c r="U35" s="44">
        <f t="shared" si="2"/>
        <v>0</v>
      </c>
      <c r="V35" s="70">
        <f t="shared" si="3"/>
        <v>0</v>
      </c>
      <c r="W35" s="55">
        <f t="shared" si="4"/>
        <v>0</v>
      </c>
    </row>
    <row r="36" spans="1:23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23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23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23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23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23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23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23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23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23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23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23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23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</sheetData>
  <mergeCells count="14">
    <mergeCell ref="C31:C35"/>
    <mergeCell ref="C17:C30"/>
    <mergeCell ref="C7:C8"/>
    <mergeCell ref="B7:B8"/>
    <mergeCell ref="D7:D8"/>
    <mergeCell ref="E7:E8"/>
    <mergeCell ref="F7:F8"/>
    <mergeCell ref="M2:P3"/>
    <mergeCell ref="C9:C16"/>
    <mergeCell ref="E1:L1"/>
    <mergeCell ref="J2:L2"/>
    <mergeCell ref="J3:L3"/>
    <mergeCell ref="J4:L4"/>
    <mergeCell ref="K5:L5"/>
  </mergeCells>
  <hyperlinks>
    <hyperlink ref="D1" r:id="rId1" xr:uid="{262E3955-3738-4269-B0ED-2C9267D33071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7EEA-88A7-41E3-907F-44CBB9B6AEBB}">
  <sheetPr>
    <tabColor rgb="FFC9C9FF"/>
  </sheetPr>
  <dimension ref="A1:W76"/>
  <sheetViews>
    <sheetView topLeftCell="C4" zoomScaleNormal="100" workbookViewId="0">
      <selection activeCell="M71" sqref="M71"/>
    </sheetView>
  </sheetViews>
  <sheetFormatPr defaultRowHeight="15" x14ac:dyDescent="0.25"/>
  <cols>
    <col min="2" max="2" width="10" customWidth="1"/>
    <col min="3" max="3" width="20.140625" customWidth="1"/>
    <col min="4" max="4" width="51.140625" customWidth="1"/>
    <col min="13" max="13" width="14" customWidth="1"/>
    <col min="14" max="14" width="15" customWidth="1"/>
    <col min="15" max="15" width="11.7109375" customWidth="1"/>
    <col min="16" max="16" width="16.7109375" customWidth="1"/>
    <col min="17" max="17" width="8.28515625" hidden="1" customWidth="1"/>
    <col min="18" max="18" width="7" hidden="1" customWidth="1"/>
    <col min="19" max="21" width="0.140625" hidden="1" customWidth="1"/>
    <col min="22" max="22" width="9.85546875" hidden="1" customWidth="1"/>
    <col min="23" max="23" width="0.140625" hidden="1" customWidth="1"/>
  </cols>
  <sheetData>
    <row r="1" spans="1:23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  <c r="P1" s="2"/>
      <c r="Q1" s="2"/>
      <c r="R1" s="2"/>
      <c r="S1" s="2"/>
      <c r="T1" s="2"/>
      <c r="U1" s="2"/>
      <c r="V1" s="2"/>
    </row>
    <row r="2" spans="1:23" ht="33.75" customHeight="1" x14ac:dyDescent="0.25">
      <c r="A2" s="2"/>
      <c r="B2" s="2"/>
      <c r="C2" s="2"/>
      <c r="D2" s="35"/>
      <c r="E2" s="18"/>
      <c r="F2" s="3"/>
      <c r="G2" s="3"/>
      <c r="H2" s="3"/>
      <c r="I2" s="3"/>
      <c r="J2" s="267" t="s">
        <v>0</v>
      </c>
      <c r="K2" s="267"/>
      <c r="L2" s="268"/>
      <c r="M2" s="269" t="s">
        <v>1</v>
      </c>
      <c r="N2" s="269"/>
      <c r="O2" s="269"/>
      <c r="P2" s="269"/>
      <c r="Q2" s="2"/>
      <c r="R2" s="2"/>
      <c r="S2" s="2"/>
      <c r="T2" s="2"/>
      <c r="U2" s="2"/>
      <c r="V2" s="2"/>
    </row>
    <row r="3" spans="1:23" ht="15.75" x14ac:dyDescent="0.25">
      <c r="A3" s="2"/>
      <c r="B3" s="2"/>
      <c r="C3" s="2"/>
      <c r="D3" s="5"/>
      <c r="E3" s="20"/>
      <c r="F3" s="6"/>
      <c r="G3" s="3"/>
      <c r="H3" s="3"/>
      <c r="I3" s="3"/>
      <c r="J3" s="270" t="s">
        <v>2</v>
      </c>
      <c r="K3" s="270"/>
      <c r="L3" s="271"/>
      <c r="M3" s="269"/>
      <c r="N3" s="269"/>
      <c r="O3" s="269"/>
      <c r="P3" s="269"/>
      <c r="Q3" s="2"/>
      <c r="R3" s="2"/>
      <c r="S3" s="2"/>
      <c r="T3" s="2"/>
      <c r="U3" s="2"/>
      <c r="V3" s="2"/>
    </row>
    <row r="4" spans="1:23" ht="15.75" x14ac:dyDescent="0.25">
      <c r="A4" s="2"/>
      <c r="B4" s="2"/>
      <c r="C4" s="2"/>
      <c r="D4" s="5"/>
      <c r="E4" s="18"/>
      <c r="F4" s="3"/>
      <c r="G4" s="3"/>
      <c r="H4" s="3"/>
      <c r="I4" s="3"/>
      <c r="J4" s="272">
        <v>0</v>
      </c>
      <c r="K4" s="272"/>
      <c r="L4" s="273"/>
      <c r="M4" s="83" t="s">
        <v>3</v>
      </c>
      <c r="N4" s="84" t="s">
        <v>4</v>
      </c>
      <c r="O4" s="85" t="s">
        <v>5</v>
      </c>
      <c r="P4" s="85" t="s">
        <v>65</v>
      </c>
      <c r="Q4" s="2"/>
      <c r="R4" s="2"/>
      <c r="S4" s="2"/>
      <c r="T4" s="2"/>
      <c r="U4" s="2"/>
      <c r="V4" s="2"/>
    </row>
    <row r="5" spans="1:23" ht="15.75" x14ac:dyDescent="0.25">
      <c r="A5" s="2"/>
      <c r="B5" s="2"/>
      <c r="C5" s="2"/>
      <c r="D5" s="7"/>
      <c r="E5" s="3"/>
      <c r="F5" s="3"/>
      <c r="G5" s="3"/>
      <c r="H5" s="3"/>
      <c r="I5" s="3"/>
      <c r="J5" s="3"/>
      <c r="K5" s="264">
        <f>1-(J4*0.01)</f>
        <v>1</v>
      </c>
      <c r="L5" s="265"/>
      <c r="M5" s="86">
        <f>SUM(J9:J71)</f>
        <v>0</v>
      </c>
      <c r="N5" s="87">
        <f>SUM(W9:W71)</f>
        <v>0</v>
      </c>
      <c r="O5" s="87">
        <f>SUM(V9:V71)</f>
        <v>0</v>
      </c>
      <c r="P5" s="87">
        <f>SUM(U9:U71)</f>
        <v>0</v>
      </c>
      <c r="Q5" s="2"/>
      <c r="R5" s="2"/>
      <c r="S5" s="2"/>
      <c r="T5" s="2"/>
      <c r="U5" s="2"/>
      <c r="V5" s="2"/>
    </row>
    <row r="6" spans="1:23" ht="20.25" x14ac:dyDescent="0.3">
      <c r="A6" s="2"/>
      <c r="B6" s="2"/>
      <c r="C6" s="2"/>
      <c r="D6" s="8" t="s">
        <v>68</v>
      </c>
      <c r="E6" s="36"/>
      <c r="F6" s="37"/>
      <c r="G6" s="37"/>
      <c r="H6" s="37"/>
      <c r="I6" s="37"/>
      <c r="J6" s="37"/>
      <c r="K6" s="9"/>
      <c r="L6" s="10"/>
      <c r="M6" s="11"/>
      <c r="N6" s="2"/>
      <c r="O6" s="2"/>
      <c r="P6" s="2"/>
      <c r="Q6" s="2"/>
      <c r="R6" s="2"/>
      <c r="S6" s="2"/>
      <c r="T6" s="2"/>
      <c r="U6" s="2"/>
      <c r="V6" s="2"/>
    </row>
    <row r="7" spans="1:23" ht="31.5" customHeight="1" thickBot="1" x14ac:dyDescent="0.3">
      <c r="A7" s="2"/>
      <c r="B7" s="256" t="s">
        <v>7</v>
      </c>
      <c r="C7" s="256" t="s">
        <v>132</v>
      </c>
      <c r="D7" s="258" t="s">
        <v>8</v>
      </c>
      <c r="E7" s="260" t="s">
        <v>9</v>
      </c>
      <c r="F7" s="262" t="s">
        <v>10</v>
      </c>
      <c r="G7" s="25" t="s">
        <v>30</v>
      </c>
      <c r="H7" s="25" t="s">
        <v>31</v>
      </c>
      <c r="I7" s="26" t="s">
        <v>33</v>
      </c>
      <c r="J7" s="28" t="s">
        <v>11</v>
      </c>
      <c r="K7" s="2"/>
      <c r="L7" s="2"/>
      <c r="M7" s="34"/>
      <c r="N7" s="34"/>
      <c r="O7" s="34"/>
      <c r="P7" s="34"/>
      <c r="Q7" s="38" t="s">
        <v>13</v>
      </c>
      <c r="R7" s="38" t="s">
        <v>14</v>
      </c>
      <c r="S7" s="39" t="s">
        <v>15</v>
      </c>
      <c r="T7" s="40" t="s">
        <v>16</v>
      </c>
      <c r="U7" s="71" t="s">
        <v>17</v>
      </c>
      <c r="V7" s="39" t="s">
        <v>18</v>
      </c>
      <c r="W7" s="39" t="s">
        <v>19</v>
      </c>
    </row>
    <row r="8" spans="1:23" ht="31.5" customHeight="1" thickBot="1" x14ac:dyDescent="0.35">
      <c r="A8" s="2"/>
      <c r="B8" s="257"/>
      <c r="C8" s="257"/>
      <c r="D8" s="259"/>
      <c r="E8" s="261"/>
      <c r="F8" s="263"/>
      <c r="G8" s="103" t="s">
        <v>36</v>
      </c>
      <c r="H8" s="103" t="s">
        <v>36</v>
      </c>
      <c r="I8" s="135"/>
      <c r="J8" s="136"/>
      <c r="K8" s="2"/>
      <c r="L8" s="2"/>
      <c r="M8" s="34"/>
      <c r="N8" s="34"/>
      <c r="O8" s="73"/>
      <c r="P8" s="34"/>
      <c r="Q8" s="2"/>
      <c r="R8" s="2"/>
      <c r="S8" s="2"/>
      <c r="T8" s="2"/>
      <c r="U8" s="74"/>
      <c r="V8" s="2"/>
      <c r="W8" s="2"/>
    </row>
    <row r="9" spans="1:23" ht="13.5" customHeight="1" x14ac:dyDescent="0.25">
      <c r="A9" s="12"/>
      <c r="B9" s="232">
        <v>730799800</v>
      </c>
      <c r="C9" s="328"/>
      <c r="D9" s="115" t="s">
        <v>69</v>
      </c>
      <c r="E9" s="116" t="s">
        <v>12</v>
      </c>
      <c r="F9" s="137">
        <v>0</v>
      </c>
      <c r="G9" s="118">
        <v>1789</v>
      </c>
      <c r="H9" s="119">
        <f t="shared" ref="H9:H19" si="0">G9*$K$5</f>
        <v>1789</v>
      </c>
      <c r="I9" s="120">
        <v>1</v>
      </c>
      <c r="J9" s="138">
        <f t="shared" ref="J9:J19" si="1">F9*H9</f>
        <v>0</v>
      </c>
      <c r="K9" s="12"/>
      <c r="L9" s="12"/>
      <c r="M9" s="34"/>
      <c r="N9" s="246"/>
      <c r="O9" s="34"/>
      <c r="P9" s="34"/>
      <c r="Q9" s="89">
        <v>1</v>
      </c>
      <c r="R9" s="41">
        <v>1</v>
      </c>
      <c r="S9" s="90">
        <v>2.4</v>
      </c>
      <c r="T9" s="90">
        <v>5.0000000000000001E-3</v>
      </c>
      <c r="U9" s="72">
        <f t="shared" ref="U9:U40" si="2">F9/Q9</f>
        <v>0</v>
      </c>
      <c r="V9" s="45">
        <f t="shared" ref="V9:V71" si="3">U9*S9</f>
        <v>0</v>
      </c>
      <c r="W9" s="46">
        <f t="shared" ref="W9:W71" si="4">U9*T9</f>
        <v>0</v>
      </c>
    </row>
    <row r="10" spans="1:23" ht="13.5" customHeight="1" x14ac:dyDescent="0.25">
      <c r="A10" s="12"/>
      <c r="B10" s="13">
        <v>730799800</v>
      </c>
      <c r="C10" s="275"/>
      <c r="D10" s="96" t="s">
        <v>70</v>
      </c>
      <c r="E10" s="30" t="s">
        <v>12</v>
      </c>
      <c r="F10" s="98">
        <v>0</v>
      </c>
      <c r="G10" s="88">
        <v>2128</v>
      </c>
      <c r="H10" s="76">
        <f t="shared" si="0"/>
        <v>2128</v>
      </c>
      <c r="I10" s="101">
        <v>1</v>
      </c>
      <c r="J10" s="139">
        <f t="shared" si="1"/>
        <v>0</v>
      </c>
      <c r="K10" s="12"/>
      <c r="L10" s="12"/>
      <c r="M10" s="34"/>
      <c r="N10" s="246"/>
      <c r="O10" s="34"/>
      <c r="P10" s="34"/>
      <c r="Q10" s="41">
        <v>1</v>
      </c>
      <c r="R10" s="41">
        <v>1</v>
      </c>
      <c r="S10" s="90">
        <v>3.6</v>
      </c>
      <c r="T10" s="90">
        <v>5.0000000000000001E-3</v>
      </c>
      <c r="U10" s="44">
        <f t="shared" si="2"/>
        <v>0</v>
      </c>
      <c r="V10" s="45">
        <f t="shared" si="3"/>
        <v>0</v>
      </c>
      <c r="W10" s="46">
        <f t="shared" si="4"/>
        <v>0</v>
      </c>
    </row>
    <row r="11" spans="1:23" ht="13.5" customHeight="1" x14ac:dyDescent="0.25">
      <c r="A11" s="12"/>
      <c r="B11" s="13">
        <v>730799800</v>
      </c>
      <c r="C11" s="275"/>
      <c r="D11" s="96" t="s">
        <v>71</v>
      </c>
      <c r="E11" s="30" t="s">
        <v>12</v>
      </c>
      <c r="F11" s="98">
        <v>0</v>
      </c>
      <c r="G11" s="88">
        <v>2601</v>
      </c>
      <c r="H11" s="76">
        <f t="shared" si="0"/>
        <v>2601</v>
      </c>
      <c r="I11" s="101">
        <v>1</v>
      </c>
      <c r="J11" s="139">
        <f t="shared" si="1"/>
        <v>0</v>
      </c>
      <c r="K11" s="12"/>
      <c r="L11" s="12"/>
      <c r="M11" s="34"/>
      <c r="N11" s="246"/>
      <c r="O11" s="34"/>
      <c r="P11" s="34"/>
      <c r="Q11" s="54">
        <v>1</v>
      </c>
      <c r="R11" s="47">
        <v>1</v>
      </c>
      <c r="S11" s="90">
        <v>5</v>
      </c>
      <c r="T11" s="90">
        <v>7.0000000000000001E-3</v>
      </c>
      <c r="U11" s="44">
        <f t="shared" si="2"/>
        <v>0</v>
      </c>
      <c r="V11" s="45">
        <f t="shared" si="3"/>
        <v>0</v>
      </c>
      <c r="W11" s="46">
        <f t="shared" si="4"/>
        <v>0</v>
      </c>
    </row>
    <row r="12" spans="1:23" ht="13.5" customHeight="1" x14ac:dyDescent="0.25">
      <c r="A12" s="12"/>
      <c r="B12" s="232">
        <v>730799800</v>
      </c>
      <c r="C12" s="275"/>
      <c r="D12" s="96" t="s">
        <v>72</v>
      </c>
      <c r="E12" s="30" t="s">
        <v>12</v>
      </c>
      <c r="F12" s="98">
        <v>0</v>
      </c>
      <c r="G12" s="88">
        <v>3406</v>
      </c>
      <c r="H12" s="76">
        <f t="shared" si="0"/>
        <v>3406</v>
      </c>
      <c r="I12" s="101">
        <v>1</v>
      </c>
      <c r="J12" s="139">
        <f t="shared" si="1"/>
        <v>0</v>
      </c>
      <c r="K12" s="12"/>
      <c r="L12" s="12"/>
      <c r="M12" s="34"/>
      <c r="N12" s="246"/>
      <c r="O12" s="34"/>
      <c r="P12" s="34"/>
      <c r="Q12" s="54">
        <v>1</v>
      </c>
      <c r="R12" s="47">
        <v>1</v>
      </c>
      <c r="S12" s="90">
        <v>5.9</v>
      </c>
      <c r="T12" s="90">
        <v>8.9999999999999993E-3</v>
      </c>
      <c r="U12" s="44">
        <f t="shared" si="2"/>
        <v>0</v>
      </c>
      <c r="V12" s="45">
        <f t="shared" si="3"/>
        <v>0</v>
      </c>
      <c r="W12" s="46">
        <f t="shared" si="4"/>
        <v>0</v>
      </c>
    </row>
    <row r="13" spans="1:23" ht="13.5" customHeight="1" x14ac:dyDescent="0.25">
      <c r="A13" s="2"/>
      <c r="B13" s="13">
        <v>730799800</v>
      </c>
      <c r="C13" s="275"/>
      <c r="D13" s="96" t="s">
        <v>73</v>
      </c>
      <c r="E13" s="30" t="s">
        <v>12</v>
      </c>
      <c r="F13" s="99">
        <v>0</v>
      </c>
      <c r="G13" s="88">
        <v>4437</v>
      </c>
      <c r="H13" s="76">
        <f t="shared" si="0"/>
        <v>4437</v>
      </c>
      <c r="I13" s="101">
        <v>1</v>
      </c>
      <c r="J13" s="140">
        <f t="shared" si="1"/>
        <v>0</v>
      </c>
      <c r="K13" s="12"/>
      <c r="L13" s="12"/>
      <c r="M13" s="34"/>
      <c r="N13" s="246"/>
      <c r="O13" s="34"/>
      <c r="P13" s="34"/>
      <c r="Q13" s="54">
        <v>1</v>
      </c>
      <c r="R13" s="47">
        <v>1</v>
      </c>
      <c r="S13" s="90">
        <v>8.3000000000000007</v>
      </c>
      <c r="T13" s="90">
        <v>0.01</v>
      </c>
      <c r="U13" s="44">
        <f t="shared" si="2"/>
        <v>0</v>
      </c>
      <c r="V13" s="45">
        <f t="shared" si="3"/>
        <v>0</v>
      </c>
      <c r="W13" s="46">
        <f t="shared" si="4"/>
        <v>0</v>
      </c>
    </row>
    <row r="14" spans="1:23" ht="13.5" customHeight="1" x14ac:dyDescent="0.25">
      <c r="A14" s="34"/>
      <c r="B14" s="13">
        <v>730799800</v>
      </c>
      <c r="C14" s="275"/>
      <c r="D14" s="96" t="s">
        <v>74</v>
      </c>
      <c r="E14" s="79" t="s">
        <v>12</v>
      </c>
      <c r="F14" s="100">
        <v>0</v>
      </c>
      <c r="G14" s="88">
        <v>5297</v>
      </c>
      <c r="H14" s="76">
        <f t="shared" si="0"/>
        <v>5297</v>
      </c>
      <c r="I14" s="101">
        <v>1</v>
      </c>
      <c r="J14" s="123">
        <f t="shared" si="1"/>
        <v>0</v>
      </c>
      <c r="K14" s="12"/>
      <c r="L14" s="12"/>
      <c r="M14" s="34"/>
      <c r="N14" s="246"/>
      <c r="O14" s="34"/>
      <c r="P14" s="34"/>
      <c r="Q14" s="54">
        <v>1</v>
      </c>
      <c r="R14" s="48">
        <v>1</v>
      </c>
      <c r="S14" s="90">
        <v>10.8</v>
      </c>
      <c r="T14" s="90">
        <v>1.4999999999999999E-2</v>
      </c>
      <c r="U14" s="44">
        <f t="shared" si="2"/>
        <v>0</v>
      </c>
      <c r="V14" s="45">
        <f t="shared" si="3"/>
        <v>0</v>
      </c>
      <c r="W14" s="46">
        <f t="shared" si="4"/>
        <v>0</v>
      </c>
    </row>
    <row r="15" spans="1:23" ht="13.5" customHeight="1" x14ac:dyDescent="0.25">
      <c r="A15" s="34"/>
      <c r="B15" s="232">
        <v>730799800</v>
      </c>
      <c r="C15" s="275"/>
      <c r="D15" s="96" t="s">
        <v>75</v>
      </c>
      <c r="E15" s="79" t="s">
        <v>12</v>
      </c>
      <c r="F15" s="100">
        <v>0</v>
      </c>
      <c r="G15" s="88">
        <v>6155</v>
      </c>
      <c r="H15" s="76">
        <f t="shared" si="0"/>
        <v>6155</v>
      </c>
      <c r="I15" s="101">
        <v>1</v>
      </c>
      <c r="J15" s="123">
        <f t="shared" si="1"/>
        <v>0</v>
      </c>
      <c r="K15" s="34"/>
      <c r="L15" s="34"/>
      <c r="M15" s="34"/>
      <c r="N15" s="246"/>
      <c r="O15" s="34"/>
      <c r="P15" s="34"/>
      <c r="Q15" s="54">
        <v>1</v>
      </c>
      <c r="R15" s="48">
        <v>1</v>
      </c>
      <c r="S15" s="90">
        <v>12.4</v>
      </c>
      <c r="T15" s="90">
        <v>1.4999999999999999E-2</v>
      </c>
      <c r="U15" s="44">
        <f t="shared" si="2"/>
        <v>0</v>
      </c>
      <c r="V15" s="45">
        <f t="shared" si="3"/>
        <v>0</v>
      </c>
      <c r="W15" s="46">
        <f t="shared" si="4"/>
        <v>0</v>
      </c>
    </row>
    <row r="16" spans="1:23" ht="13.5" customHeight="1" x14ac:dyDescent="0.25">
      <c r="A16" s="34"/>
      <c r="B16" s="13">
        <v>730799800</v>
      </c>
      <c r="C16" s="275"/>
      <c r="D16" s="96" t="s">
        <v>76</v>
      </c>
      <c r="E16" s="79" t="s">
        <v>12</v>
      </c>
      <c r="F16" s="100">
        <v>0</v>
      </c>
      <c r="G16" s="88">
        <v>8017</v>
      </c>
      <c r="H16" s="76">
        <f t="shared" si="0"/>
        <v>8017</v>
      </c>
      <c r="I16" s="101">
        <v>1</v>
      </c>
      <c r="J16" s="123">
        <f t="shared" si="1"/>
        <v>0</v>
      </c>
      <c r="K16" s="34"/>
      <c r="L16" s="34"/>
      <c r="M16" s="34"/>
      <c r="N16" s="246"/>
      <c r="O16" s="34"/>
      <c r="P16" s="34"/>
      <c r="Q16" s="54">
        <v>1</v>
      </c>
      <c r="R16" s="48">
        <v>1</v>
      </c>
      <c r="S16" s="90">
        <v>17</v>
      </c>
      <c r="T16" s="90">
        <v>2.1000000000000001E-2</v>
      </c>
      <c r="U16" s="44">
        <f t="shared" si="2"/>
        <v>0</v>
      </c>
      <c r="V16" s="45">
        <f t="shared" si="3"/>
        <v>0</v>
      </c>
      <c r="W16" s="46">
        <f t="shared" si="4"/>
        <v>0</v>
      </c>
    </row>
    <row r="17" spans="1:23" ht="13.5" customHeight="1" x14ac:dyDescent="0.25">
      <c r="A17" s="34"/>
      <c r="B17" s="13">
        <v>730799800</v>
      </c>
      <c r="C17" s="275"/>
      <c r="D17" s="96" t="s">
        <v>77</v>
      </c>
      <c r="E17" s="79" t="s">
        <v>12</v>
      </c>
      <c r="F17" s="100">
        <v>0</v>
      </c>
      <c r="G17" s="88">
        <v>11737</v>
      </c>
      <c r="H17" s="76">
        <f t="shared" si="0"/>
        <v>11737</v>
      </c>
      <c r="I17" s="101">
        <v>1</v>
      </c>
      <c r="J17" s="123">
        <f t="shared" si="1"/>
        <v>0</v>
      </c>
      <c r="K17" s="34"/>
      <c r="L17" s="34"/>
      <c r="M17" s="34"/>
      <c r="N17" s="246"/>
      <c r="O17" s="34"/>
      <c r="P17" s="34"/>
      <c r="Q17" s="54">
        <v>1</v>
      </c>
      <c r="R17" s="48">
        <v>1</v>
      </c>
      <c r="S17" s="90">
        <v>20.2</v>
      </c>
      <c r="T17" s="90">
        <v>0.03</v>
      </c>
      <c r="U17" s="44">
        <f t="shared" si="2"/>
        <v>0</v>
      </c>
      <c r="V17" s="45">
        <f t="shared" si="3"/>
        <v>0</v>
      </c>
      <c r="W17" s="46">
        <f t="shared" si="4"/>
        <v>0</v>
      </c>
    </row>
    <row r="18" spans="1:23" ht="13.5" customHeight="1" x14ac:dyDescent="0.25">
      <c r="A18" s="34"/>
      <c r="B18" s="232">
        <v>730799800</v>
      </c>
      <c r="C18" s="275"/>
      <c r="D18" s="96" t="s">
        <v>78</v>
      </c>
      <c r="E18" s="79" t="s">
        <v>12</v>
      </c>
      <c r="F18" s="100">
        <v>0</v>
      </c>
      <c r="G18" s="88">
        <v>14300</v>
      </c>
      <c r="H18" s="76">
        <f t="shared" si="0"/>
        <v>14300</v>
      </c>
      <c r="I18" s="101">
        <v>1</v>
      </c>
      <c r="J18" s="123">
        <f t="shared" si="1"/>
        <v>0</v>
      </c>
      <c r="K18" s="34"/>
      <c r="L18" s="34"/>
      <c r="M18" s="34"/>
      <c r="N18" s="246"/>
      <c r="O18" s="34"/>
      <c r="P18" s="34"/>
      <c r="Q18" s="54">
        <v>1</v>
      </c>
      <c r="R18" s="41">
        <v>1</v>
      </c>
      <c r="S18" s="90">
        <v>24</v>
      </c>
      <c r="T18" s="90">
        <v>3.7999999999999999E-2</v>
      </c>
      <c r="U18" s="44">
        <f t="shared" si="2"/>
        <v>0</v>
      </c>
      <c r="V18" s="45">
        <f t="shared" si="3"/>
        <v>0</v>
      </c>
      <c r="W18" s="46">
        <f t="shared" si="4"/>
        <v>0</v>
      </c>
    </row>
    <row r="19" spans="1:23" ht="13.5" customHeight="1" x14ac:dyDescent="0.25">
      <c r="A19" s="34"/>
      <c r="B19" s="13">
        <v>730799800</v>
      </c>
      <c r="C19" s="275"/>
      <c r="D19" s="96" t="s">
        <v>79</v>
      </c>
      <c r="E19" s="79" t="s">
        <v>12</v>
      </c>
      <c r="F19" s="100">
        <v>0</v>
      </c>
      <c r="G19" s="88">
        <v>23761</v>
      </c>
      <c r="H19" s="76">
        <f t="shared" si="0"/>
        <v>23761</v>
      </c>
      <c r="I19" s="101">
        <v>1</v>
      </c>
      <c r="J19" s="123">
        <f t="shared" si="1"/>
        <v>0</v>
      </c>
      <c r="K19" s="34"/>
      <c r="L19" s="34"/>
      <c r="M19" s="34"/>
      <c r="N19" s="246"/>
      <c r="O19" s="34"/>
      <c r="P19" s="34"/>
      <c r="Q19" s="89">
        <v>1</v>
      </c>
      <c r="R19" s="41">
        <v>1</v>
      </c>
      <c r="S19" s="90">
        <v>32</v>
      </c>
      <c r="T19" s="90">
        <v>5.5E-2</v>
      </c>
      <c r="U19" s="44">
        <f t="shared" si="2"/>
        <v>0</v>
      </c>
      <c r="V19" s="45">
        <f t="shared" si="3"/>
        <v>0</v>
      </c>
      <c r="W19" s="46">
        <f t="shared" si="4"/>
        <v>0</v>
      </c>
    </row>
    <row r="20" spans="1:23" ht="13.5" customHeight="1" x14ac:dyDescent="0.25">
      <c r="A20" s="34"/>
      <c r="B20" s="13">
        <v>730799800</v>
      </c>
      <c r="C20" s="275"/>
      <c r="D20" s="96" t="s">
        <v>115</v>
      </c>
      <c r="E20" s="30" t="s">
        <v>12</v>
      </c>
      <c r="F20" s="100">
        <v>0</v>
      </c>
      <c r="G20" s="105" t="s">
        <v>64</v>
      </c>
      <c r="H20" s="76"/>
      <c r="I20" s="101">
        <v>1</v>
      </c>
      <c r="J20" s="123">
        <f t="shared" ref="J20:J63" si="5">F20*H20</f>
        <v>0</v>
      </c>
      <c r="K20" s="34"/>
      <c r="L20" s="34"/>
      <c r="M20" s="34"/>
      <c r="N20" s="246"/>
      <c r="O20" s="34"/>
      <c r="P20" s="34"/>
      <c r="Q20" s="89">
        <v>1</v>
      </c>
      <c r="R20" s="47">
        <v>1</v>
      </c>
      <c r="S20" s="90">
        <v>62.3</v>
      </c>
      <c r="T20" s="90">
        <v>8.2000000000000003E-2</v>
      </c>
      <c r="U20" s="44">
        <f t="shared" si="2"/>
        <v>0</v>
      </c>
      <c r="V20" s="45">
        <f t="shared" si="3"/>
        <v>0</v>
      </c>
      <c r="W20" s="46">
        <f t="shared" si="4"/>
        <v>0</v>
      </c>
    </row>
    <row r="21" spans="1:23" ht="13.5" customHeight="1" x14ac:dyDescent="0.25">
      <c r="A21" s="34"/>
      <c r="B21" s="232">
        <v>730799800</v>
      </c>
      <c r="C21" s="275"/>
      <c r="D21" s="96" t="s">
        <v>114</v>
      </c>
      <c r="E21" s="30" t="s">
        <v>12</v>
      </c>
      <c r="F21" s="100">
        <v>0</v>
      </c>
      <c r="G21" s="105" t="s">
        <v>64</v>
      </c>
      <c r="H21" s="76"/>
      <c r="I21" s="101">
        <v>1</v>
      </c>
      <c r="J21" s="123">
        <f t="shared" si="5"/>
        <v>0</v>
      </c>
      <c r="K21" s="34"/>
      <c r="L21" s="34"/>
      <c r="M21" s="34"/>
      <c r="N21" s="246"/>
      <c r="O21" s="34"/>
      <c r="P21" s="34"/>
      <c r="Q21" s="41">
        <v>1</v>
      </c>
      <c r="R21" s="47">
        <v>1</v>
      </c>
      <c r="S21" s="90">
        <v>88</v>
      </c>
      <c r="T21" s="90">
        <v>0.105</v>
      </c>
      <c r="U21" s="44">
        <f t="shared" si="2"/>
        <v>0</v>
      </c>
      <c r="V21" s="45">
        <f t="shared" si="3"/>
        <v>0</v>
      </c>
      <c r="W21" s="46">
        <f t="shared" si="4"/>
        <v>0</v>
      </c>
    </row>
    <row r="22" spans="1:23" ht="13.5" customHeight="1" x14ac:dyDescent="0.25">
      <c r="A22" s="34"/>
      <c r="B22" s="13">
        <v>730799800</v>
      </c>
      <c r="C22" s="275"/>
      <c r="D22" s="96" t="s">
        <v>116</v>
      </c>
      <c r="E22" s="30" t="s">
        <v>12</v>
      </c>
      <c r="F22" s="100">
        <v>0</v>
      </c>
      <c r="G22" s="105" t="s">
        <v>64</v>
      </c>
      <c r="H22" s="76"/>
      <c r="I22" s="101">
        <v>1</v>
      </c>
      <c r="J22" s="123">
        <f t="shared" si="5"/>
        <v>0</v>
      </c>
      <c r="K22" s="34"/>
      <c r="L22" s="34"/>
      <c r="M22" s="34"/>
      <c r="N22" s="246"/>
      <c r="O22" s="34"/>
      <c r="P22" s="34"/>
      <c r="Q22" s="54">
        <v>1</v>
      </c>
      <c r="R22" s="47">
        <v>1</v>
      </c>
      <c r="S22" s="90">
        <v>109.8</v>
      </c>
      <c r="T22" s="90">
        <v>0.13500000000000001</v>
      </c>
      <c r="U22" s="44">
        <f t="shared" si="2"/>
        <v>0</v>
      </c>
      <c r="V22" s="45">
        <f t="shared" si="3"/>
        <v>0</v>
      </c>
      <c r="W22" s="46">
        <f t="shared" si="4"/>
        <v>0</v>
      </c>
    </row>
    <row r="23" spans="1:23" ht="13.5" customHeight="1" x14ac:dyDescent="0.25">
      <c r="A23" s="34"/>
      <c r="B23" s="13">
        <v>730799800</v>
      </c>
      <c r="C23" s="275"/>
      <c r="D23" s="96" t="s">
        <v>117</v>
      </c>
      <c r="E23" s="30" t="s">
        <v>12</v>
      </c>
      <c r="F23" s="100">
        <v>0</v>
      </c>
      <c r="G23" s="105" t="s">
        <v>64</v>
      </c>
      <c r="H23" s="76"/>
      <c r="I23" s="101">
        <v>1</v>
      </c>
      <c r="J23" s="123">
        <f t="shared" si="5"/>
        <v>0</v>
      </c>
      <c r="K23" s="34"/>
      <c r="L23" s="34"/>
      <c r="M23" s="34"/>
      <c r="N23" s="246"/>
      <c r="O23" s="34"/>
      <c r="P23" s="34"/>
      <c r="Q23" s="54">
        <v>1</v>
      </c>
      <c r="R23" s="48">
        <v>1</v>
      </c>
      <c r="S23" s="90">
        <v>128.4</v>
      </c>
      <c r="T23" s="90">
        <v>0.16800000000000001</v>
      </c>
      <c r="U23" s="44">
        <f t="shared" si="2"/>
        <v>0</v>
      </c>
      <c r="V23" s="45">
        <f t="shared" si="3"/>
        <v>0</v>
      </c>
      <c r="W23" s="46">
        <f t="shared" si="4"/>
        <v>0</v>
      </c>
    </row>
    <row r="24" spans="1:23" ht="13.5" customHeight="1" x14ac:dyDescent="0.25">
      <c r="A24" s="34"/>
      <c r="B24" s="233">
        <v>730799800</v>
      </c>
      <c r="C24" s="275"/>
      <c r="D24" s="96" t="s">
        <v>118</v>
      </c>
      <c r="E24" s="30" t="s">
        <v>12</v>
      </c>
      <c r="F24" s="100">
        <v>0</v>
      </c>
      <c r="G24" s="105" t="s">
        <v>64</v>
      </c>
      <c r="H24" s="76"/>
      <c r="I24" s="101">
        <v>1</v>
      </c>
      <c r="J24" s="123">
        <f t="shared" si="5"/>
        <v>0</v>
      </c>
      <c r="K24" s="34"/>
      <c r="L24" s="34"/>
      <c r="M24" s="34"/>
      <c r="N24" s="246"/>
      <c r="O24" s="34"/>
      <c r="P24" s="34"/>
      <c r="Q24" s="54">
        <v>1</v>
      </c>
      <c r="R24" s="48">
        <v>1</v>
      </c>
      <c r="S24" s="90">
        <v>206.7</v>
      </c>
      <c r="T24" s="90">
        <v>0.252</v>
      </c>
      <c r="U24" s="44">
        <f t="shared" si="2"/>
        <v>0</v>
      </c>
      <c r="V24" s="45">
        <f t="shared" si="3"/>
        <v>0</v>
      </c>
      <c r="W24" s="46">
        <f t="shared" si="4"/>
        <v>0</v>
      </c>
    </row>
    <row r="25" spans="1:23" ht="13.5" customHeight="1" thickBot="1" x14ac:dyDescent="0.3">
      <c r="A25" s="34"/>
      <c r="B25" s="234">
        <v>730799800</v>
      </c>
      <c r="C25" s="329"/>
      <c r="D25" s="125" t="s">
        <v>119</v>
      </c>
      <c r="E25" s="126" t="s">
        <v>12</v>
      </c>
      <c r="F25" s="127">
        <v>0</v>
      </c>
      <c r="G25" s="133" t="s">
        <v>64</v>
      </c>
      <c r="H25" s="129"/>
      <c r="I25" s="134">
        <v>1</v>
      </c>
      <c r="J25" s="131">
        <f t="shared" si="5"/>
        <v>0</v>
      </c>
      <c r="K25" s="34"/>
      <c r="L25" s="34"/>
      <c r="M25" s="34"/>
      <c r="N25" s="246"/>
      <c r="O25" s="34"/>
      <c r="P25" s="34"/>
      <c r="Q25" s="54">
        <v>1</v>
      </c>
      <c r="R25" s="48">
        <v>1</v>
      </c>
      <c r="S25" s="90">
        <v>282</v>
      </c>
      <c r="T25" s="90">
        <v>0.36699999999999999</v>
      </c>
      <c r="U25" s="44">
        <f t="shared" si="2"/>
        <v>0</v>
      </c>
      <c r="V25" s="45">
        <f t="shared" si="3"/>
        <v>0</v>
      </c>
      <c r="W25" s="46">
        <f t="shared" si="4"/>
        <v>0</v>
      </c>
    </row>
    <row r="26" spans="1:23" ht="13.5" customHeight="1" x14ac:dyDescent="0.25">
      <c r="A26" s="34"/>
      <c r="B26" s="232">
        <v>730799800</v>
      </c>
      <c r="C26" s="328"/>
      <c r="D26" s="115" t="s">
        <v>80</v>
      </c>
      <c r="E26" s="132" t="s">
        <v>12</v>
      </c>
      <c r="F26" s="117">
        <v>0</v>
      </c>
      <c r="G26" s="118">
        <v>1349</v>
      </c>
      <c r="H26" s="119">
        <f t="shared" ref="H26:H36" si="6">G26*$K$5</f>
        <v>1349</v>
      </c>
      <c r="I26" s="120">
        <v>1</v>
      </c>
      <c r="J26" s="121">
        <f t="shared" si="5"/>
        <v>0</v>
      </c>
      <c r="K26" s="34"/>
      <c r="L26" s="34"/>
      <c r="M26" s="34"/>
      <c r="N26" s="246"/>
      <c r="O26" s="34"/>
      <c r="P26" s="34"/>
      <c r="Q26" s="54">
        <v>1</v>
      </c>
      <c r="R26" s="48">
        <v>1</v>
      </c>
      <c r="S26" s="90">
        <v>2.4</v>
      </c>
      <c r="T26" s="90">
        <v>5.0000000000000001E-4</v>
      </c>
      <c r="U26" s="44">
        <f t="shared" si="2"/>
        <v>0</v>
      </c>
      <c r="V26" s="45">
        <f t="shared" si="3"/>
        <v>0</v>
      </c>
      <c r="W26" s="46">
        <f t="shared" si="4"/>
        <v>0</v>
      </c>
    </row>
    <row r="27" spans="1:23" ht="13.5" customHeight="1" x14ac:dyDescent="0.25">
      <c r="A27" s="34"/>
      <c r="B27" s="13">
        <v>730799800</v>
      </c>
      <c r="C27" s="275"/>
      <c r="D27" s="96" t="s">
        <v>81</v>
      </c>
      <c r="E27" s="79" t="s">
        <v>12</v>
      </c>
      <c r="F27" s="100">
        <v>0</v>
      </c>
      <c r="G27" s="88">
        <v>1757</v>
      </c>
      <c r="H27" s="76">
        <f t="shared" si="6"/>
        <v>1757</v>
      </c>
      <c r="I27" s="101">
        <v>1</v>
      </c>
      <c r="J27" s="123">
        <f t="shared" si="5"/>
        <v>0</v>
      </c>
      <c r="K27" s="34"/>
      <c r="L27" s="34"/>
      <c r="M27" s="34"/>
      <c r="N27" s="246"/>
      <c r="O27" s="34"/>
      <c r="P27" s="34"/>
      <c r="Q27" s="54">
        <v>1</v>
      </c>
      <c r="R27" s="48">
        <v>1</v>
      </c>
      <c r="S27" s="90">
        <v>3.3</v>
      </c>
      <c r="T27" s="90">
        <v>5.9999999999999995E-4</v>
      </c>
      <c r="U27" s="44">
        <f t="shared" si="2"/>
        <v>0</v>
      </c>
      <c r="V27" s="45">
        <f t="shared" si="3"/>
        <v>0</v>
      </c>
      <c r="W27" s="46">
        <f t="shared" si="4"/>
        <v>0</v>
      </c>
    </row>
    <row r="28" spans="1:23" ht="13.5" customHeight="1" x14ac:dyDescent="0.25">
      <c r="A28" s="34"/>
      <c r="B28" s="232">
        <v>730799800</v>
      </c>
      <c r="C28" s="275"/>
      <c r="D28" s="96" t="s">
        <v>82</v>
      </c>
      <c r="E28" s="79" t="s">
        <v>12</v>
      </c>
      <c r="F28" s="100">
        <v>0</v>
      </c>
      <c r="G28" s="88">
        <v>2376</v>
      </c>
      <c r="H28" s="76">
        <f t="shared" si="6"/>
        <v>2376</v>
      </c>
      <c r="I28" s="101">
        <v>1</v>
      </c>
      <c r="J28" s="123">
        <f t="shared" si="5"/>
        <v>0</v>
      </c>
      <c r="K28" s="34"/>
      <c r="L28" s="34"/>
      <c r="M28" s="34"/>
      <c r="N28" s="246"/>
      <c r="O28" s="34"/>
      <c r="P28" s="34"/>
      <c r="Q28" s="54">
        <v>1</v>
      </c>
      <c r="R28" s="48">
        <v>1</v>
      </c>
      <c r="S28" s="90">
        <v>6</v>
      </c>
      <c r="T28" s="90">
        <v>1E-3</v>
      </c>
      <c r="U28" s="44">
        <f t="shared" si="2"/>
        <v>0</v>
      </c>
      <c r="V28" s="45">
        <f t="shared" si="3"/>
        <v>0</v>
      </c>
      <c r="W28" s="46">
        <f t="shared" si="4"/>
        <v>0</v>
      </c>
    </row>
    <row r="29" spans="1:23" ht="13.5" customHeight="1" x14ac:dyDescent="0.25">
      <c r="A29" s="34"/>
      <c r="B29" s="13">
        <v>730799800</v>
      </c>
      <c r="C29" s="275"/>
      <c r="D29" s="96" t="s">
        <v>83</v>
      </c>
      <c r="E29" s="79" t="s">
        <v>12</v>
      </c>
      <c r="F29" s="100">
        <v>0</v>
      </c>
      <c r="G29" s="88">
        <v>3355</v>
      </c>
      <c r="H29" s="76">
        <f t="shared" si="6"/>
        <v>3355</v>
      </c>
      <c r="I29" s="101">
        <v>1</v>
      </c>
      <c r="J29" s="123">
        <f t="shared" si="5"/>
        <v>0</v>
      </c>
      <c r="K29" s="34"/>
      <c r="L29" s="34"/>
      <c r="M29" s="34"/>
      <c r="N29" s="246"/>
      <c r="O29" s="34"/>
      <c r="P29" s="34"/>
      <c r="Q29" s="54">
        <v>1</v>
      </c>
      <c r="R29" s="54">
        <v>1</v>
      </c>
      <c r="S29" s="90">
        <v>6</v>
      </c>
      <c r="T29" s="90">
        <v>1E-3</v>
      </c>
      <c r="U29" s="44">
        <f t="shared" si="2"/>
        <v>0</v>
      </c>
      <c r="V29" s="45">
        <f t="shared" si="3"/>
        <v>0</v>
      </c>
      <c r="W29" s="46">
        <f t="shared" si="4"/>
        <v>0</v>
      </c>
    </row>
    <row r="30" spans="1:23" ht="13.5" customHeight="1" x14ac:dyDescent="0.25">
      <c r="A30" s="34"/>
      <c r="B30" s="13">
        <v>730799800</v>
      </c>
      <c r="C30" s="275"/>
      <c r="D30" s="96" t="s">
        <v>84</v>
      </c>
      <c r="E30" s="79" t="s">
        <v>12</v>
      </c>
      <c r="F30" s="100">
        <v>0</v>
      </c>
      <c r="G30" s="88">
        <v>3607</v>
      </c>
      <c r="H30" s="76">
        <f t="shared" si="6"/>
        <v>3607</v>
      </c>
      <c r="I30" s="101">
        <v>1</v>
      </c>
      <c r="J30" s="123">
        <f t="shared" si="5"/>
        <v>0</v>
      </c>
      <c r="K30" s="34"/>
      <c r="L30" s="34"/>
      <c r="M30" s="34"/>
      <c r="N30" s="246"/>
      <c r="O30" s="34"/>
      <c r="P30" s="34"/>
      <c r="Q30" s="54">
        <v>1</v>
      </c>
      <c r="R30" s="54">
        <v>1</v>
      </c>
      <c r="S30" s="90">
        <v>7.2</v>
      </c>
      <c r="T30" s="90">
        <v>2E-3</v>
      </c>
      <c r="U30" s="44">
        <f t="shared" si="2"/>
        <v>0</v>
      </c>
      <c r="V30" s="45">
        <f t="shared" si="3"/>
        <v>0</v>
      </c>
      <c r="W30" s="46">
        <f t="shared" si="4"/>
        <v>0</v>
      </c>
    </row>
    <row r="31" spans="1:23" ht="13.5" customHeight="1" x14ac:dyDescent="0.25">
      <c r="A31" s="34"/>
      <c r="B31" s="232">
        <v>730799800</v>
      </c>
      <c r="C31" s="275"/>
      <c r="D31" s="96" t="s">
        <v>85</v>
      </c>
      <c r="E31" s="79" t="s">
        <v>12</v>
      </c>
      <c r="F31" s="100">
        <v>0</v>
      </c>
      <c r="G31" s="88">
        <v>4870</v>
      </c>
      <c r="H31" s="76">
        <f t="shared" si="6"/>
        <v>4870</v>
      </c>
      <c r="I31" s="102">
        <v>1</v>
      </c>
      <c r="J31" s="123">
        <f t="shared" si="5"/>
        <v>0</v>
      </c>
      <c r="K31" s="34"/>
      <c r="L31" s="34"/>
      <c r="M31" s="34"/>
      <c r="N31" s="246"/>
      <c r="O31" s="34"/>
      <c r="P31" s="34"/>
      <c r="Q31" s="54">
        <v>1</v>
      </c>
      <c r="R31" s="54">
        <v>1</v>
      </c>
      <c r="S31" s="90">
        <v>10.199999999999999</v>
      </c>
      <c r="T31" s="90">
        <v>2E-3</v>
      </c>
      <c r="U31" s="44">
        <f t="shared" si="2"/>
        <v>0</v>
      </c>
      <c r="V31" s="45">
        <f t="shared" si="3"/>
        <v>0</v>
      </c>
      <c r="W31" s="46">
        <f t="shared" si="4"/>
        <v>0</v>
      </c>
    </row>
    <row r="32" spans="1:23" ht="13.5" customHeight="1" x14ac:dyDescent="0.25">
      <c r="A32" s="34"/>
      <c r="B32" s="13">
        <v>730799800</v>
      </c>
      <c r="C32" s="275"/>
      <c r="D32" s="96" t="s">
        <v>86</v>
      </c>
      <c r="E32" s="79" t="s">
        <v>12</v>
      </c>
      <c r="F32" s="100">
        <v>0</v>
      </c>
      <c r="G32" s="104">
        <v>5205</v>
      </c>
      <c r="H32" s="76">
        <f t="shared" si="6"/>
        <v>5205</v>
      </c>
      <c r="I32" s="102">
        <v>1</v>
      </c>
      <c r="J32" s="123">
        <f t="shared" si="5"/>
        <v>0</v>
      </c>
      <c r="K32" s="34"/>
      <c r="L32" s="34"/>
      <c r="M32" s="34"/>
      <c r="N32" s="246"/>
      <c r="O32" s="34"/>
      <c r="P32" s="34"/>
      <c r="Q32" s="54">
        <v>1</v>
      </c>
      <c r="R32" s="54">
        <v>1</v>
      </c>
      <c r="S32" s="90">
        <v>9.9</v>
      </c>
      <c r="T32" s="90">
        <v>3.0000000000000001E-3</v>
      </c>
      <c r="U32" s="44">
        <f t="shared" si="2"/>
        <v>0</v>
      </c>
      <c r="V32" s="45">
        <f t="shared" si="3"/>
        <v>0</v>
      </c>
      <c r="W32" s="46">
        <f t="shared" si="4"/>
        <v>0</v>
      </c>
    </row>
    <row r="33" spans="1:23" ht="13.5" customHeight="1" x14ac:dyDescent="0.25">
      <c r="A33" s="34"/>
      <c r="B33" s="13">
        <v>730799800</v>
      </c>
      <c r="C33" s="275"/>
      <c r="D33" s="96" t="s">
        <v>87</v>
      </c>
      <c r="E33" s="79" t="s">
        <v>12</v>
      </c>
      <c r="F33" s="100">
        <v>0</v>
      </c>
      <c r="G33" s="88">
        <v>7058</v>
      </c>
      <c r="H33" s="76">
        <f t="shared" si="6"/>
        <v>7058</v>
      </c>
      <c r="I33" s="101">
        <v>1</v>
      </c>
      <c r="J33" s="123">
        <f t="shared" si="5"/>
        <v>0</v>
      </c>
      <c r="K33" s="34"/>
      <c r="L33" s="34"/>
      <c r="M33" s="34"/>
      <c r="N33" s="246"/>
      <c r="O33" s="34"/>
      <c r="P33" s="34"/>
      <c r="Q33" s="54">
        <v>1</v>
      </c>
      <c r="R33" s="48">
        <v>1</v>
      </c>
      <c r="S33" s="90">
        <v>12.4</v>
      </c>
      <c r="T33" s="90">
        <v>4.0000000000000001E-3</v>
      </c>
      <c r="U33" s="44">
        <f t="shared" si="2"/>
        <v>0</v>
      </c>
      <c r="V33" s="45">
        <f t="shared" si="3"/>
        <v>0</v>
      </c>
      <c r="W33" s="46">
        <f t="shared" si="4"/>
        <v>0</v>
      </c>
    </row>
    <row r="34" spans="1:23" ht="13.5" customHeight="1" x14ac:dyDescent="0.25">
      <c r="A34" s="34"/>
      <c r="B34" s="232">
        <v>730799800</v>
      </c>
      <c r="C34" s="275"/>
      <c r="D34" s="96" t="s">
        <v>88</v>
      </c>
      <c r="E34" s="30" t="s">
        <v>12</v>
      </c>
      <c r="F34" s="100">
        <v>0</v>
      </c>
      <c r="G34" s="88">
        <v>10940</v>
      </c>
      <c r="H34" s="76">
        <f t="shared" si="6"/>
        <v>10940</v>
      </c>
      <c r="I34" s="101">
        <v>1</v>
      </c>
      <c r="J34" s="123">
        <f t="shared" si="5"/>
        <v>0</v>
      </c>
      <c r="K34" s="34"/>
      <c r="L34" s="34"/>
      <c r="M34" s="34"/>
      <c r="N34" s="246"/>
      <c r="O34" s="34"/>
      <c r="P34" s="34"/>
      <c r="Q34" s="54">
        <v>1</v>
      </c>
      <c r="R34" s="41">
        <v>1</v>
      </c>
      <c r="S34" s="90">
        <v>19.2</v>
      </c>
      <c r="T34" s="90">
        <v>8.9999999999999993E-3</v>
      </c>
      <c r="U34" s="44">
        <f t="shared" si="2"/>
        <v>0</v>
      </c>
      <c r="V34" s="45">
        <f t="shared" si="3"/>
        <v>0</v>
      </c>
      <c r="W34" s="46">
        <f t="shared" si="4"/>
        <v>0</v>
      </c>
    </row>
    <row r="35" spans="1:23" ht="13.5" customHeight="1" x14ac:dyDescent="0.25">
      <c r="A35" s="34"/>
      <c r="B35" s="13">
        <v>730799800</v>
      </c>
      <c r="C35" s="275"/>
      <c r="D35" s="96" t="s">
        <v>89</v>
      </c>
      <c r="E35" s="30" t="s">
        <v>12</v>
      </c>
      <c r="F35" s="100">
        <v>0</v>
      </c>
      <c r="G35" s="88">
        <v>13871</v>
      </c>
      <c r="H35" s="76">
        <f t="shared" si="6"/>
        <v>13871</v>
      </c>
      <c r="I35" s="101">
        <v>1</v>
      </c>
      <c r="J35" s="123">
        <f t="shared" si="5"/>
        <v>0</v>
      </c>
      <c r="K35" s="34"/>
      <c r="L35" s="34"/>
      <c r="M35" s="34"/>
      <c r="N35" s="246"/>
      <c r="O35" s="34"/>
      <c r="P35" s="34"/>
      <c r="Q35" s="54">
        <v>1</v>
      </c>
      <c r="R35" s="41">
        <v>1</v>
      </c>
      <c r="S35" s="90">
        <v>24</v>
      </c>
      <c r="T35" s="90">
        <v>7.0000000000000001E-3</v>
      </c>
      <c r="U35" s="44">
        <f t="shared" si="2"/>
        <v>0</v>
      </c>
      <c r="V35" s="45">
        <f t="shared" si="3"/>
        <v>0</v>
      </c>
      <c r="W35" s="46">
        <f t="shared" si="4"/>
        <v>0</v>
      </c>
    </row>
    <row r="36" spans="1:23" ht="13.5" customHeight="1" x14ac:dyDescent="0.25">
      <c r="A36" s="34"/>
      <c r="B36" s="13">
        <v>730799800</v>
      </c>
      <c r="C36" s="275"/>
      <c r="D36" s="96" t="s">
        <v>90</v>
      </c>
      <c r="E36" s="30" t="s">
        <v>12</v>
      </c>
      <c r="F36" s="100">
        <v>0</v>
      </c>
      <c r="G36" s="88">
        <v>19000</v>
      </c>
      <c r="H36" s="76">
        <f t="shared" si="6"/>
        <v>19000</v>
      </c>
      <c r="I36" s="101">
        <v>1</v>
      </c>
      <c r="J36" s="123">
        <f t="shared" si="5"/>
        <v>0</v>
      </c>
      <c r="K36" s="34"/>
      <c r="L36" s="34"/>
      <c r="M36" s="34"/>
      <c r="N36" s="246"/>
      <c r="O36" s="34"/>
      <c r="P36" s="34"/>
      <c r="Q36" s="54">
        <v>1</v>
      </c>
      <c r="R36" s="47">
        <v>1</v>
      </c>
      <c r="S36" s="90">
        <v>32</v>
      </c>
      <c r="T36" s="90">
        <v>1.0999999999999999E-2</v>
      </c>
      <c r="U36" s="44">
        <f t="shared" si="2"/>
        <v>0</v>
      </c>
      <c r="V36" s="45">
        <f t="shared" si="3"/>
        <v>0</v>
      </c>
      <c r="W36" s="46">
        <f t="shared" si="4"/>
        <v>0</v>
      </c>
    </row>
    <row r="37" spans="1:23" ht="13.5" customHeight="1" x14ac:dyDescent="0.25">
      <c r="A37" s="34"/>
      <c r="B37" s="232">
        <v>730799800</v>
      </c>
      <c r="C37" s="275"/>
      <c r="D37" s="96" t="s">
        <v>120</v>
      </c>
      <c r="E37" s="30" t="s">
        <v>12</v>
      </c>
      <c r="F37" s="100">
        <v>0</v>
      </c>
      <c r="G37" s="105" t="s">
        <v>64</v>
      </c>
      <c r="H37" s="76"/>
      <c r="I37" s="101">
        <v>1</v>
      </c>
      <c r="J37" s="123">
        <f t="shared" si="5"/>
        <v>0</v>
      </c>
      <c r="K37" s="34"/>
      <c r="L37" s="34"/>
      <c r="M37" s="34"/>
      <c r="N37" s="246"/>
      <c r="O37" s="34"/>
      <c r="P37" s="34"/>
      <c r="Q37" s="54">
        <v>1</v>
      </c>
      <c r="R37" s="47">
        <v>1</v>
      </c>
      <c r="S37" s="90">
        <v>44.8</v>
      </c>
      <c r="T37" s="90">
        <v>1.4999999999999999E-2</v>
      </c>
      <c r="U37" s="44">
        <f t="shared" si="2"/>
        <v>0</v>
      </c>
      <c r="V37" s="45">
        <f t="shared" si="3"/>
        <v>0</v>
      </c>
      <c r="W37" s="46">
        <f t="shared" si="4"/>
        <v>0</v>
      </c>
    </row>
    <row r="38" spans="1:23" ht="13.5" customHeight="1" x14ac:dyDescent="0.25">
      <c r="A38" s="34"/>
      <c r="B38" s="13">
        <v>730799800</v>
      </c>
      <c r="C38" s="275"/>
      <c r="D38" s="96" t="s">
        <v>121</v>
      </c>
      <c r="E38" s="30" t="s">
        <v>12</v>
      </c>
      <c r="F38" s="100">
        <v>0</v>
      </c>
      <c r="G38" s="105" t="s">
        <v>64</v>
      </c>
      <c r="H38" s="76"/>
      <c r="I38" s="101">
        <v>1</v>
      </c>
      <c r="J38" s="123">
        <f t="shared" si="5"/>
        <v>0</v>
      </c>
      <c r="K38" s="34"/>
      <c r="L38" s="34"/>
      <c r="M38" s="34"/>
      <c r="N38" s="246"/>
      <c r="O38" s="34"/>
      <c r="P38" s="34"/>
      <c r="Q38" s="54">
        <v>1</v>
      </c>
      <c r="R38" s="47">
        <v>1</v>
      </c>
      <c r="S38" s="90">
        <v>53.4</v>
      </c>
      <c r="T38" s="90">
        <v>2.1000000000000001E-2</v>
      </c>
      <c r="U38" s="44">
        <f t="shared" si="2"/>
        <v>0</v>
      </c>
      <c r="V38" s="45">
        <f t="shared" si="3"/>
        <v>0</v>
      </c>
      <c r="W38" s="46">
        <f t="shared" si="4"/>
        <v>0</v>
      </c>
    </row>
    <row r="39" spans="1:23" ht="13.5" customHeight="1" x14ac:dyDescent="0.25">
      <c r="A39" s="34"/>
      <c r="B39" s="13">
        <v>730799800</v>
      </c>
      <c r="C39" s="275"/>
      <c r="D39" s="96" t="s">
        <v>122</v>
      </c>
      <c r="E39" s="79" t="s">
        <v>12</v>
      </c>
      <c r="F39" s="100">
        <v>0</v>
      </c>
      <c r="G39" s="105" t="s">
        <v>64</v>
      </c>
      <c r="H39" s="76"/>
      <c r="I39" s="101">
        <v>1</v>
      </c>
      <c r="J39" s="123">
        <f t="shared" si="5"/>
        <v>0</v>
      </c>
      <c r="K39" s="34"/>
      <c r="L39" s="34"/>
      <c r="M39" s="34"/>
      <c r="N39" s="246"/>
      <c r="O39" s="34"/>
      <c r="P39" s="34"/>
      <c r="Q39" s="54">
        <v>1</v>
      </c>
      <c r="R39" s="48">
        <v>1</v>
      </c>
      <c r="S39" s="90">
        <v>68.7</v>
      </c>
      <c r="T39" s="90">
        <v>2.9000000000000001E-2</v>
      </c>
      <c r="U39" s="44">
        <f t="shared" si="2"/>
        <v>0</v>
      </c>
      <c r="V39" s="45">
        <f t="shared" si="3"/>
        <v>0</v>
      </c>
      <c r="W39" s="46">
        <f t="shared" si="4"/>
        <v>0</v>
      </c>
    </row>
    <row r="40" spans="1:23" ht="13.5" customHeight="1" x14ac:dyDescent="0.25">
      <c r="A40" s="34"/>
      <c r="B40" s="232">
        <v>730799800</v>
      </c>
      <c r="C40" s="275"/>
      <c r="D40" s="96" t="s">
        <v>123</v>
      </c>
      <c r="E40" s="79" t="s">
        <v>12</v>
      </c>
      <c r="F40" s="100">
        <v>0</v>
      </c>
      <c r="G40" s="105" t="s">
        <v>64</v>
      </c>
      <c r="H40" s="76"/>
      <c r="I40" s="101">
        <v>1</v>
      </c>
      <c r="J40" s="123">
        <f t="shared" si="5"/>
        <v>0</v>
      </c>
      <c r="K40" s="34"/>
      <c r="L40" s="34"/>
      <c r="M40" s="34"/>
      <c r="N40" s="246"/>
      <c r="O40" s="34"/>
      <c r="P40" s="34"/>
      <c r="Q40" s="54">
        <v>1</v>
      </c>
      <c r="R40" s="48">
        <v>1</v>
      </c>
      <c r="S40" s="90">
        <v>93</v>
      </c>
      <c r="T40" s="90">
        <v>0.04</v>
      </c>
      <c r="U40" s="44">
        <f t="shared" si="2"/>
        <v>0</v>
      </c>
      <c r="V40" s="45">
        <f t="shared" si="3"/>
        <v>0</v>
      </c>
      <c r="W40" s="46">
        <f t="shared" si="4"/>
        <v>0</v>
      </c>
    </row>
    <row r="41" spans="1:23" ht="13.5" customHeight="1" x14ac:dyDescent="0.25">
      <c r="A41" s="34"/>
      <c r="B41" s="233">
        <v>730799800</v>
      </c>
      <c r="C41" s="275"/>
      <c r="D41" s="96" t="s">
        <v>124</v>
      </c>
      <c r="E41" s="79" t="s">
        <v>12</v>
      </c>
      <c r="F41" s="100">
        <v>0</v>
      </c>
      <c r="G41" s="105" t="s">
        <v>64</v>
      </c>
      <c r="H41" s="76"/>
      <c r="I41" s="101">
        <v>1</v>
      </c>
      <c r="J41" s="123">
        <f t="shared" si="5"/>
        <v>0</v>
      </c>
      <c r="K41" s="34"/>
      <c r="L41" s="34"/>
      <c r="M41" s="34"/>
      <c r="N41" s="246"/>
      <c r="O41" s="34"/>
      <c r="P41" s="34"/>
      <c r="Q41" s="54">
        <v>1</v>
      </c>
      <c r="R41" s="48">
        <v>1</v>
      </c>
      <c r="S41" s="90">
        <v>171.1</v>
      </c>
      <c r="T41" s="90">
        <v>6.7000000000000004E-2</v>
      </c>
      <c r="U41" s="44">
        <f t="shared" ref="U41:U71" si="7">F41/Q41</f>
        <v>0</v>
      </c>
      <c r="V41" s="45">
        <f t="shared" si="3"/>
        <v>0</v>
      </c>
      <c r="W41" s="46">
        <f t="shared" si="4"/>
        <v>0</v>
      </c>
    </row>
    <row r="42" spans="1:23" ht="13.5" customHeight="1" thickBot="1" x14ac:dyDescent="0.3">
      <c r="A42" s="34"/>
      <c r="B42" s="234">
        <v>730799800</v>
      </c>
      <c r="C42" s="329"/>
      <c r="D42" s="125" t="s">
        <v>125</v>
      </c>
      <c r="E42" s="126" t="s">
        <v>12</v>
      </c>
      <c r="F42" s="127">
        <v>0</v>
      </c>
      <c r="G42" s="133" t="s">
        <v>64</v>
      </c>
      <c r="H42" s="129"/>
      <c r="I42" s="134">
        <v>1</v>
      </c>
      <c r="J42" s="131">
        <f t="shared" si="5"/>
        <v>0</v>
      </c>
      <c r="K42" s="34"/>
      <c r="L42" s="34"/>
      <c r="M42" s="34"/>
      <c r="N42" s="246"/>
      <c r="O42" s="34"/>
      <c r="P42" s="34"/>
      <c r="Q42" s="54">
        <v>1</v>
      </c>
      <c r="R42" s="48">
        <v>1</v>
      </c>
      <c r="S42" s="90">
        <v>240.1</v>
      </c>
      <c r="T42" s="90">
        <v>9.5000000000000001E-2</v>
      </c>
      <c r="U42" s="44">
        <f t="shared" si="7"/>
        <v>0</v>
      </c>
      <c r="V42" s="45">
        <f t="shared" si="3"/>
        <v>0</v>
      </c>
      <c r="W42" s="46">
        <f t="shared" si="4"/>
        <v>0</v>
      </c>
    </row>
    <row r="43" spans="1:23" ht="13.5" customHeight="1" x14ac:dyDescent="0.25">
      <c r="A43" s="34"/>
      <c r="B43" s="232">
        <v>730799800</v>
      </c>
      <c r="C43" s="328"/>
      <c r="D43" s="115" t="s">
        <v>91</v>
      </c>
      <c r="E43" s="132" t="s">
        <v>12</v>
      </c>
      <c r="F43" s="117">
        <v>0</v>
      </c>
      <c r="G43" s="118">
        <v>1230</v>
      </c>
      <c r="H43" s="119">
        <f t="shared" ref="H43:H71" si="8">G43*$K$5</f>
        <v>1230</v>
      </c>
      <c r="I43" s="120">
        <v>1</v>
      </c>
      <c r="J43" s="121">
        <f t="shared" si="5"/>
        <v>0</v>
      </c>
      <c r="K43" s="34"/>
      <c r="L43" s="34"/>
      <c r="M43" s="34"/>
      <c r="N43" s="246"/>
      <c r="O43" s="34"/>
      <c r="P43" s="34"/>
      <c r="Q43" s="54">
        <v>1</v>
      </c>
      <c r="R43" s="48">
        <v>1</v>
      </c>
      <c r="S43" s="90">
        <v>1.9</v>
      </c>
      <c r="T43" s="90">
        <v>4.0000000000000002E-4</v>
      </c>
      <c r="U43" s="44">
        <f t="shared" si="7"/>
        <v>0</v>
      </c>
      <c r="V43" s="45">
        <f t="shared" si="3"/>
        <v>0</v>
      </c>
      <c r="W43" s="46">
        <f t="shared" si="4"/>
        <v>0</v>
      </c>
    </row>
    <row r="44" spans="1:23" ht="13.5" customHeight="1" x14ac:dyDescent="0.25">
      <c r="A44" s="34"/>
      <c r="B44" s="232">
        <v>730799800</v>
      </c>
      <c r="C44" s="275"/>
      <c r="D44" s="96" t="s">
        <v>92</v>
      </c>
      <c r="E44" s="79" t="s">
        <v>12</v>
      </c>
      <c r="F44" s="100">
        <v>0</v>
      </c>
      <c r="G44" s="88">
        <v>1520</v>
      </c>
      <c r="H44" s="76">
        <f t="shared" si="8"/>
        <v>1520</v>
      </c>
      <c r="I44" s="102">
        <v>1</v>
      </c>
      <c r="J44" s="123">
        <f t="shared" si="5"/>
        <v>0</v>
      </c>
      <c r="K44" s="34"/>
      <c r="L44" s="34"/>
      <c r="M44" s="34"/>
      <c r="N44" s="246"/>
      <c r="O44" s="34"/>
      <c r="P44" s="34"/>
      <c r="Q44" s="54">
        <v>1</v>
      </c>
      <c r="R44" s="48">
        <v>1</v>
      </c>
      <c r="S44" s="90">
        <v>2.5</v>
      </c>
      <c r="T44" s="90">
        <v>5.0000000000000001E-4</v>
      </c>
      <c r="U44" s="44">
        <f t="shared" si="7"/>
        <v>0</v>
      </c>
      <c r="V44" s="45">
        <f t="shared" si="3"/>
        <v>0</v>
      </c>
      <c r="W44" s="46">
        <f t="shared" si="4"/>
        <v>0</v>
      </c>
    </row>
    <row r="45" spans="1:23" ht="13.5" customHeight="1" x14ac:dyDescent="0.25">
      <c r="A45" s="34"/>
      <c r="B45" s="13">
        <v>730799800</v>
      </c>
      <c r="C45" s="275"/>
      <c r="D45" s="96" t="s">
        <v>93</v>
      </c>
      <c r="E45" s="79" t="s">
        <v>12</v>
      </c>
      <c r="F45" s="100">
        <v>0</v>
      </c>
      <c r="G45" s="88">
        <v>1980</v>
      </c>
      <c r="H45" s="76">
        <f t="shared" si="8"/>
        <v>1980</v>
      </c>
      <c r="I45" s="102">
        <v>1</v>
      </c>
      <c r="J45" s="123">
        <f t="shared" si="5"/>
        <v>0</v>
      </c>
      <c r="K45" s="34"/>
      <c r="L45" s="34"/>
      <c r="M45" s="34"/>
      <c r="N45" s="246"/>
      <c r="O45" s="34"/>
      <c r="P45" s="34"/>
      <c r="Q45" s="54">
        <v>1</v>
      </c>
      <c r="R45" s="92">
        <v>1</v>
      </c>
      <c r="S45" s="90">
        <v>3.4</v>
      </c>
      <c r="T45" s="90">
        <v>6.9999999999999999E-4</v>
      </c>
      <c r="U45" s="44">
        <f t="shared" si="7"/>
        <v>0</v>
      </c>
      <c r="V45" s="45">
        <f t="shared" si="3"/>
        <v>0</v>
      </c>
      <c r="W45" s="46">
        <f t="shared" si="4"/>
        <v>0</v>
      </c>
    </row>
    <row r="46" spans="1:23" ht="13.5" customHeight="1" x14ac:dyDescent="0.25">
      <c r="A46" s="34"/>
      <c r="B46" s="13">
        <v>730799800</v>
      </c>
      <c r="C46" s="275"/>
      <c r="D46" s="96" t="s">
        <v>94</v>
      </c>
      <c r="E46" s="79" t="s">
        <v>12</v>
      </c>
      <c r="F46" s="100">
        <v>0</v>
      </c>
      <c r="G46" s="88">
        <v>2530</v>
      </c>
      <c r="H46" s="76">
        <f t="shared" si="8"/>
        <v>2530</v>
      </c>
      <c r="I46" s="102">
        <v>1</v>
      </c>
      <c r="J46" s="123">
        <f t="shared" si="5"/>
        <v>0</v>
      </c>
      <c r="K46" s="34"/>
      <c r="L46" s="34"/>
      <c r="M46" s="34"/>
      <c r="N46" s="246"/>
      <c r="O46" s="34"/>
      <c r="P46" s="34"/>
      <c r="Q46" s="54">
        <v>1</v>
      </c>
      <c r="R46" s="92">
        <v>1</v>
      </c>
      <c r="S46" s="90">
        <v>4</v>
      </c>
      <c r="T46" s="90">
        <v>1E-3</v>
      </c>
      <c r="U46" s="44">
        <f t="shared" si="7"/>
        <v>0</v>
      </c>
      <c r="V46" s="45">
        <f t="shared" si="3"/>
        <v>0</v>
      </c>
      <c r="W46" s="46">
        <f t="shared" si="4"/>
        <v>0</v>
      </c>
    </row>
    <row r="47" spans="1:23" ht="13.5" customHeight="1" x14ac:dyDescent="0.25">
      <c r="A47" s="34"/>
      <c r="B47" s="232">
        <v>730799800</v>
      </c>
      <c r="C47" s="275"/>
      <c r="D47" s="96" t="s">
        <v>95</v>
      </c>
      <c r="E47" s="79" t="s">
        <v>12</v>
      </c>
      <c r="F47" s="100">
        <v>0</v>
      </c>
      <c r="G47" s="88">
        <v>2825</v>
      </c>
      <c r="H47" s="76">
        <f t="shared" si="8"/>
        <v>2825</v>
      </c>
      <c r="I47" s="102">
        <v>1</v>
      </c>
      <c r="J47" s="123">
        <f t="shared" si="5"/>
        <v>0</v>
      </c>
      <c r="K47" s="34"/>
      <c r="L47" s="34"/>
      <c r="M47" s="34"/>
      <c r="N47" s="246"/>
      <c r="O47" s="34"/>
      <c r="P47" s="34"/>
      <c r="Q47" s="54">
        <v>1</v>
      </c>
      <c r="R47" s="92">
        <v>1</v>
      </c>
      <c r="S47" s="90">
        <v>5.6</v>
      </c>
      <c r="T47" s="90">
        <v>1E-3</v>
      </c>
      <c r="U47" s="44">
        <f t="shared" si="7"/>
        <v>0</v>
      </c>
      <c r="V47" s="45">
        <f t="shared" si="3"/>
        <v>0</v>
      </c>
      <c r="W47" s="46">
        <f t="shared" si="4"/>
        <v>0</v>
      </c>
    </row>
    <row r="48" spans="1:23" ht="13.5" customHeight="1" x14ac:dyDescent="0.25">
      <c r="A48" s="34"/>
      <c r="B48" s="13">
        <v>730799800</v>
      </c>
      <c r="C48" s="275"/>
      <c r="D48" s="96" t="s">
        <v>96</v>
      </c>
      <c r="E48" s="79" t="s">
        <v>12</v>
      </c>
      <c r="F48" s="100">
        <v>0</v>
      </c>
      <c r="G48" s="88">
        <v>3640</v>
      </c>
      <c r="H48" s="76">
        <f t="shared" si="8"/>
        <v>3640</v>
      </c>
      <c r="I48" s="101">
        <v>1</v>
      </c>
      <c r="J48" s="123">
        <f t="shared" si="5"/>
        <v>0</v>
      </c>
      <c r="K48" s="34"/>
      <c r="L48" s="34"/>
      <c r="M48" s="34"/>
      <c r="N48" s="246"/>
      <c r="O48" s="34"/>
      <c r="P48" s="34"/>
      <c r="Q48" s="54">
        <v>1</v>
      </c>
      <c r="R48" s="92">
        <v>1</v>
      </c>
      <c r="S48" s="90">
        <v>6.8</v>
      </c>
      <c r="T48" s="90">
        <v>2E-3</v>
      </c>
      <c r="U48" s="44">
        <f t="shared" si="7"/>
        <v>0</v>
      </c>
      <c r="V48" s="45">
        <f t="shared" si="3"/>
        <v>0</v>
      </c>
      <c r="W48" s="46">
        <f t="shared" si="4"/>
        <v>0</v>
      </c>
    </row>
    <row r="49" spans="1:23" ht="13.5" customHeight="1" x14ac:dyDescent="0.25">
      <c r="A49" s="34"/>
      <c r="B49" s="13">
        <v>730799800</v>
      </c>
      <c r="C49" s="275"/>
      <c r="D49" s="96" t="s">
        <v>97</v>
      </c>
      <c r="E49" s="30" t="s">
        <v>12</v>
      </c>
      <c r="F49" s="100">
        <v>0</v>
      </c>
      <c r="G49" s="88">
        <v>4340</v>
      </c>
      <c r="H49" s="76">
        <f t="shared" si="8"/>
        <v>4340</v>
      </c>
      <c r="I49" s="101">
        <v>1</v>
      </c>
      <c r="J49" s="123">
        <f t="shared" si="5"/>
        <v>0</v>
      </c>
      <c r="K49" s="34"/>
      <c r="L49" s="34"/>
      <c r="M49" s="34"/>
      <c r="N49" s="246"/>
      <c r="O49" s="34"/>
      <c r="P49" s="34"/>
      <c r="Q49" s="54">
        <v>1</v>
      </c>
      <c r="R49" s="48">
        <v>1</v>
      </c>
      <c r="S49" s="90">
        <v>7.8</v>
      </c>
      <c r="T49" s="90">
        <v>2E-3</v>
      </c>
      <c r="U49" s="44">
        <f t="shared" si="7"/>
        <v>0</v>
      </c>
      <c r="V49" s="45">
        <f t="shared" si="3"/>
        <v>0</v>
      </c>
      <c r="W49" s="46">
        <f t="shared" si="4"/>
        <v>0</v>
      </c>
    </row>
    <row r="50" spans="1:23" ht="13.5" customHeight="1" x14ac:dyDescent="0.25">
      <c r="A50" s="34"/>
      <c r="B50" s="232">
        <v>730799800</v>
      </c>
      <c r="C50" s="275"/>
      <c r="D50" s="96" t="s">
        <v>98</v>
      </c>
      <c r="E50" s="30" t="s">
        <v>12</v>
      </c>
      <c r="F50" s="100">
        <v>0</v>
      </c>
      <c r="G50" s="88">
        <v>5765</v>
      </c>
      <c r="H50" s="76">
        <f t="shared" si="8"/>
        <v>5765</v>
      </c>
      <c r="I50" s="101">
        <v>1</v>
      </c>
      <c r="J50" s="123">
        <f t="shared" si="5"/>
        <v>0</v>
      </c>
      <c r="K50" s="34"/>
      <c r="L50" s="34"/>
      <c r="M50" s="34"/>
      <c r="N50" s="246"/>
      <c r="O50" s="34"/>
      <c r="P50" s="34"/>
      <c r="Q50" s="54">
        <v>1</v>
      </c>
      <c r="R50" s="93">
        <v>1</v>
      </c>
      <c r="S50" s="90">
        <v>9.9</v>
      </c>
      <c r="T50" s="90">
        <v>2.5000000000000001E-3</v>
      </c>
      <c r="U50" s="44">
        <f t="shared" si="7"/>
        <v>0</v>
      </c>
      <c r="V50" s="45">
        <f t="shared" si="3"/>
        <v>0</v>
      </c>
      <c r="W50" s="46">
        <f t="shared" si="4"/>
        <v>0</v>
      </c>
    </row>
    <row r="51" spans="1:23" ht="13.5" customHeight="1" x14ac:dyDescent="0.25">
      <c r="A51" s="34"/>
      <c r="B51" s="13">
        <v>730799800</v>
      </c>
      <c r="C51" s="275"/>
      <c r="D51" s="96" t="s">
        <v>99</v>
      </c>
      <c r="E51" s="30" t="s">
        <v>12</v>
      </c>
      <c r="F51" s="100">
        <v>0</v>
      </c>
      <c r="G51" s="88">
        <v>8022</v>
      </c>
      <c r="H51" s="76">
        <f t="shared" si="8"/>
        <v>8022</v>
      </c>
      <c r="I51" s="101">
        <v>1</v>
      </c>
      <c r="J51" s="123">
        <f t="shared" si="5"/>
        <v>0</v>
      </c>
      <c r="K51" s="34"/>
      <c r="L51" s="34"/>
      <c r="M51" s="34"/>
      <c r="N51" s="246"/>
      <c r="O51" s="34"/>
      <c r="P51" s="34"/>
      <c r="Q51" s="54">
        <v>1</v>
      </c>
      <c r="R51" s="93">
        <v>1</v>
      </c>
      <c r="S51" s="90">
        <v>12.8</v>
      </c>
      <c r="T51" s="90">
        <v>5.0000000000000001E-3</v>
      </c>
      <c r="U51" s="44">
        <f t="shared" si="7"/>
        <v>0</v>
      </c>
      <c r="V51" s="45">
        <f t="shared" si="3"/>
        <v>0</v>
      </c>
      <c r="W51" s="46">
        <f t="shared" si="4"/>
        <v>0</v>
      </c>
    </row>
    <row r="52" spans="1:23" ht="13.5" customHeight="1" x14ac:dyDescent="0.25">
      <c r="A52" s="34"/>
      <c r="B52" s="13">
        <v>730799800</v>
      </c>
      <c r="C52" s="275"/>
      <c r="D52" s="96" t="s">
        <v>100</v>
      </c>
      <c r="E52" s="30" t="s">
        <v>12</v>
      </c>
      <c r="F52" s="100">
        <v>0</v>
      </c>
      <c r="G52" s="88">
        <v>11250</v>
      </c>
      <c r="H52" s="76">
        <f t="shared" si="8"/>
        <v>11250</v>
      </c>
      <c r="I52" s="101">
        <v>1</v>
      </c>
      <c r="J52" s="123">
        <f t="shared" si="5"/>
        <v>0</v>
      </c>
      <c r="K52" s="34"/>
      <c r="L52" s="34"/>
      <c r="M52" s="34"/>
      <c r="N52" s="246"/>
      <c r="O52" s="34"/>
      <c r="P52" s="34"/>
      <c r="Q52" s="54">
        <v>1</v>
      </c>
      <c r="R52" s="48">
        <v>1</v>
      </c>
      <c r="S52" s="90">
        <v>16.2</v>
      </c>
      <c r="T52" s="90">
        <v>7.0000000000000001E-3</v>
      </c>
      <c r="U52" s="44">
        <f t="shared" si="7"/>
        <v>0</v>
      </c>
      <c r="V52" s="45">
        <f t="shared" si="3"/>
        <v>0</v>
      </c>
      <c r="W52" s="46">
        <f t="shared" si="4"/>
        <v>0</v>
      </c>
    </row>
    <row r="53" spans="1:23" ht="13.5" customHeight="1" x14ac:dyDescent="0.25">
      <c r="A53" s="34"/>
      <c r="B53" s="232">
        <v>730799800</v>
      </c>
      <c r="C53" s="275"/>
      <c r="D53" s="96" t="s">
        <v>101</v>
      </c>
      <c r="E53" s="30" t="s">
        <v>12</v>
      </c>
      <c r="F53" s="100">
        <v>0</v>
      </c>
      <c r="G53" s="88">
        <v>14450</v>
      </c>
      <c r="H53" s="76">
        <f t="shared" si="8"/>
        <v>14450</v>
      </c>
      <c r="I53" s="101">
        <v>1</v>
      </c>
      <c r="J53" s="123">
        <f t="shared" si="5"/>
        <v>0</v>
      </c>
      <c r="K53" s="34"/>
      <c r="L53" s="34"/>
      <c r="M53" s="34"/>
      <c r="N53" s="246"/>
      <c r="O53" s="34"/>
      <c r="P53" s="34"/>
      <c r="Q53" s="54">
        <v>1</v>
      </c>
      <c r="R53" s="48">
        <v>1</v>
      </c>
      <c r="S53" s="90">
        <v>22</v>
      </c>
      <c r="T53" s="90">
        <v>0.01</v>
      </c>
      <c r="U53" s="44">
        <f t="shared" si="7"/>
        <v>0</v>
      </c>
      <c r="V53" s="45">
        <f t="shared" si="3"/>
        <v>0</v>
      </c>
      <c r="W53" s="46">
        <f t="shared" si="4"/>
        <v>0</v>
      </c>
    </row>
    <row r="54" spans="1:23" ht="13.5" customHeight="1" x14ac:dyDescent="0.25">
      <c r="A54" s="34"/>
      <c r="B54" s="13">
        <v>730799800</v>
      </c>
      <c r="C54" s="275"/>
      <c r="D54" s="96" t="s">
        <v>126</v>
      </c>
      <c r="E54" s="79" t="s">
        <v>12</v>
      </c>
      <c r="F54" s="100">
        <v>0</v>
      </c>
      <c r="G54" s="105" t="s">
        <v>64</v>
      </c>
      <c r="H54" s="76"/>
      <c r="I54" s="101">
        <v>1</v>
      </c>
      <c r="J54" s="123">
        <f t="shared" si="5"/>
        <v>0</v>
      </c>
      <c r="K54" s="34"/>
      <c r="L54" s="34"/>
      <c r="M54" s="34"/>
      <c r="N54" s="246"/>
      <c r="O54" s="34"/>
      <c r="P54" s="34"/>
      <c r="Q54" s="54">
        <v>1</v>
      </c>
      <c r="R54" s="48">
        <v>1</v>
      </c>
      <c r="S54" s="67">
        <v>28.9</v>
      </c>
      <c r="T54" s="67">
        <v>1.4999999999999999E-2</v>
      </c>
      <c r="U54" s="44">
        <f t="shared" si="7"/>
        <v>0</v>
      </c>
      <c r="V54" s="45">
        <f t="shared" si="3"/>
        <v>0</v>
      </c>
      <c r="W54" s="46">
        <f t="shared" si="4"/>
        <v>0</v>
      </c>
    </row>
    <row r="55" spans="1:23" ht="13.5" customHeight="1" x14ac:dyDescent="0.25">
      <c r="A55" s="34"/>
      <c r="B55" s="13">
        <v>730799800</v>
      </c>
      <c r="C55" s="275"/>
      <c r="D55" s="96" t="s">
        <v>127</v>
      </c>
      <c r="E55" s="79" t="s">
        <v>12</v>
      </c>
      <c r="F55" s="100">
        <v>0</v>
      </c>
      <c r="G55" s="105" t="s">
        <v>64</v>
      </c>
      <c r="H55" s="76"/>
      <c r="I55" s="101">
        <v>1</v>
      </c>
      <c r="J55" s="123">
        <f t="shared" si="5"/>
        <v>0</v>
      </c>
      <c r="K55" s="34"/>
      <c r="L55" s="34"/>
      <c r="M55" s="34"/>
      <c r="N55" s="246"/>
      <c r="O55" s="34"/>
      <c r="P55" s="34"/>
      <c r="Q55" s="54">
        <v>1</v>
      </c>
      <c r="R55" s="48">
        <v>1</v>
      </c>
      <c r="S55" s="67">
        <v>35.6</v>
      </c>
      <c r="T55" s="67">
        <v>2.1000000000000001E-2</v>
      </c>
      <c r="U55" s="44">
        <f t="shared" si="7"/>
        <v>0</v>
      </c>
      <c r="V55" s="45">
        <f t="shared" si="3"/>
        <v>0</v>
      </c>
      <c r="W55" s="46">
        <f t="shared" si="4"/>
        <v>0</v>
      </c>
    </row>
    <row r="56" spans="1:23" ht="13.5" customHeight="1" x14ac:dyDescent="0.25">
      <c r="A56" s="34"/>
      <c r="B56" s="13">
        <v>730799800</v>
      </c>
      <c r="C56" s="275"/>
      <c r="D56" s="96" t="s">
        <v>128</v>
      </c>
      <c r="E56" s="79" t="s">
        <v>12</v>
      </c>
      <c r="F56" s="100">
        <v>0</v>
      </c>
      <c r="G56" s="105" t="s">
        <v>64</v>
      </c>
      <c r="H56" s="76"/>
      <c r="I56" s="101">
        <v>1</v>
      </c>
      <c r="J56" s="123">
        <f t="shared" si="5"/>
        <v>0</v>
      </c>
      <c r="K56" s="34"/>
      <c r="L56" s="34"/>
      <c r="M56" s="34"/>
      <c r="N56" s="246"/>
      <c r="O56" s="34"/>
      <c r="P56" s="34"/>
      <c r="Q56" s="54">
        <v>1</v>
      </c>
      <c r="R56" s="48">
        <v>1</v>
      </c>
      <c r="S56" s="67">
        <v>45.8</v>
      </c>
      <c r="T56" s="67">
        <v>2.9000000000000001E-2</v>
      </c>
      <c r="U56" s="44">
        <f t="shared" si="7"/>
        <v>0</v>
      </c>
      <c r="V56" s="45">
        <f t="shared" si="3"/>
        <v>0</v>
      </c>
      <c r="W56" s="46">
        <f t="shared" si="4"/>
        <v>0</v>
      </c>
    </row>
    <row r="57" spans="1:23" ht="13.5" customHeight="1" x14ac:dyDescent="0.25">
      <c r="A57" s="34"/>
      <c r="B57" s="232">
        <v>730799800</v>
      </c>
      <c r="C57" s="275"/>
      <c r="D57" s="96" t="s">
        <v>129</v>
      </c>
      <c r="E57" s="79" t="s">
        <v>12</v>
      </c>
      <c r="F57" s="100">
        <v>0</v>
      </c>
      <c r="G57" s="105" t="s">
        <v>64</v>
      </c>
      <c r="H57" s="76"/>
      <c r="I57" s="101">
        <v>1</v>
      </c>
      <c r="J57" s="123">
        <f t="shared" si="5"/>
        <v>0</v>
      </c>
      <c r="K57" s="34"/>
      <c r="L57" s="34"/>
      <c r="M57" s="34"/>
      <c r="N57" s="246"/>
      <c r="O57" s="34"/>
      <c r="P57" s="34"/>
      <c r="Q57" s="54">
        <v>1</v>
      </c>
      <c r="R57" s="48">
        <v>1</v>
      </c>
      <c r="S57" s="67">
        <v>62</v>
      </c>
      <c r="T57" s="67">
        <v>0.04</v>
      </c>
      <c r="U57" s="44">
        <f t="shared" si="7"/>
        <v>0</v>
      </c>
      <c r="V57" s="45">
        <f t="shared" si="3"/>
        <v>0</v>
      </c>
      <c r="W57" s="46">
        <f t="shared" si="4"/>
        <v>0</v>
      </c>
    </row>
    <row r="58" spans="1:23" ht="13.5" customHeight="1" x14ac:dyDescent="0.25">
      <c r="A58" s="34"/>
      <c r="B58" s="233">
        <v>730799800</v>
      </c>
      <c r="C58" s="275"/>
      <c r="D58" s="96" t="s">
        <v>130</v>
      </c>
      <c r="E58" s="79" t="s">
        <v>12</v>
      </c>
      <c r="F58" s="100">
        <v>0</v>
      </c>
      <c r="G58" s="105" t="s">
        <v>64</v>
      </c>
      <c r="H58" s="76"/>
      <c r="I58" s="101">
        <v>1</v>
      </c>
      <c r="J58" s="123">
        <f t="shared" si="5"/>
        <v>0</v>
      </c>
      <c r="K58" s="34"/>
      <c r="L58" s="34"/>
      <c r="M58" s="34"/>
      <c r="N58" s="246"/>
      <c r="O58" s="34"/>
      <c r="P58" s="34"/>
      <c r="Q58" s="54">
        <v>1</v>
      </c>
      <c r="R58" s="48">
        <v>1</v>
      </c>
      <c r="S58" s="67">
        <v>114.1</v>
      </c>
      <c r="T58" s="67">
        <v>7.0000000000000007E-2</v>
      </c>
      <c r="U58" s="44">
        <f t="shared" si="7"/>
        <v>0</v>
      </c>
      <c r="V58" s="45">
        <f t="shared" si="3"/>
        <v>0</v>
      </c>
      <c r="W58" s="46">
        <f t="shared" si="4"/>
        <v>0</v>
      </c>
    </row>
    <row r="59" spans="1:23" ht="13.5" customHeight="1" thickBot="1" x14ac:dyDescent="0.3">
      <c r="A59" s="34"/>
      <c r="B59" s="234">
        <v>730799800</v>
      </c>
      <c r="C59" s="329"/>
      <c r="D59" s="125" t="s">
        <v>131</v>
      </c>
      <c r="E59" s="126" t="s">
        <v>12</v>
      </c>
      <c r="F59" s="127">
        <v>0</v>
      </c>
      <c r="G59" s="133" t="s">
        <v>64</v>
      </c>
      <c r="H59" s="129"/>
      <c r="I59" s="134">
        <v>1</v>
      </c>
      <c r="J59" s="131">
        <f t="shared" si="5"/>
        <v>0</v>
      </c>
      <c r="K59" s="34"/>
      <c r="L59" s="34"/>
      <c r="M59" s="34"/>
      <c r="N59" s="246"/>
      <c r="O59" s="34"/>
      <c r="P59" s="34"/>
      <c r="Q59" s="54">
        <v>1</v>
      </c>
      <c r="R59" s="48">
        <v>1</v>
      </c>
      <c r="S59" s="67">
        <v>160.1</v>
      </c>
      <c r="T59" s="67">
        <v>9.5000000000000001E-2</v>
      </c>
      <c r="U59" s="44">
        <f t="shared" si="7"/>
        <v>0</v>
      </c>
      <c r="V59" s="45">
        <f t="shared" si="3"/>
        <v>0</v>
      </c>
      <c r="W59" s="46">
        <f t="shared" si="4"/>
        <v>0</v>
      </c>
    </row>
    <row r="60" spans="1:23" ht="13.5" customHeight="1" x14ac:dyDescent="0.25">
      <c r="A60" s="34"/>
      <c r="B60" s="232">
        <v>730799800</v>
      </c>
      <c r="C60" s="325"/>
      <c r="D60" s="115" t="s">
        <v>102</v>
      </c>
      <c r="E60" s="116" t="s">
        <v>12</v>
      </c>
      <c r="F60" s="117">
        <v>0</v>
      </c>
      <c r="G60" s="118">
        <v>2248</v>
      </c>
      <c r="H60" s="119">
        <f t="shared" si="8"/>
        <v>2248</v>
      </c>
      <c r="I60" s="120">
        <v>1</v>
      </c>
      <c r="J60" s="121">
        <f t="shared" si="5"/>
        <v>0</v>
      </c>
      <c r="K60" s="34"/>
      <c r="L60" s="34"/>
      <c r="M60" s="57"/>
      <c r="N60" s="247"/>
      <c r="O60" s="34"/>
      <c r="P60" s="34"/>
      <c r="Q60" s="54">
        <v>1</v>
      </c>
      <c r="R60" s="93">
        <v>1</v>
      </c>
      <c r="S60" s="90">
        <v>2.6</v>
      </c>
      <c r="T60" s="90">
        <v>2E-3</v>
      </c>
      <c r="U60" s="44">
        <f t="shared" si="7"/>
        <v>0</v>
      </c>
      <c r="V60" s="45">
        <f t="shared" si="3"/>
        <v>0</v>
      </c>
      <c r="W60" s="46">
        <f t="shared" si="4"/>
        <v>0</v>
      </c>
    </row>
    <row r="61" spans="1:23" ht="13.5" customHeight="1" x14ac:dyDescent="0.25">
      <c r="A61" s="34"/>
      <c r="B61" s="13">
        <v>730799800</v>
      </c>
      <c r="C61" s="326"/>
      <c r="D61" s="96" t="s">
        <v>103</v>
      </c>
      <c r="E61" s="30" t="s">
        <v>12</v>
      </c>
      <c r="F61" s="100">
        <v>0</v>
      </c>
      <c r="G61" s="88">
        <v>2548</v>
      </c>
      <c r="H61" s="76">
        <f t="shared" si="8"/>
        <v>2548</v>
      </c>
      <c r="I61" s="101">
        <v>1</v>
      </c>
      <c r="J61" s="123">
        <f t="shared" si="5"/>
        <v>0</v>
      </c>
      <c r="K61" s="34"/>
      <c r="L61" s="34"/>
      <c r="M61" s="57"/>
      <c r="N61" s="247"/>
      <c r="O61" s="34"/>
      <c r="P61" s="34"/>
      <c r="Q61" s="54">
        <v>1</v>
      </c>
      <c r="R61" s="93">
        <v>1</v>
      </c>
      <c r="S61" s="90">
        <v>2.8</v>
      </c>
      <c r="T61" s="90">
        <v>2E-3</v>
      </c>
      <c r="U61" s="44">
        <f t="shared" si="7"/>
        <v>0</v>
      </c>
      <c r="V61" s="45">
        <f t="shared" si="3"/>
        <v>0</v>
      </c>
      <c r="W61" s="46">
        <f t="shared" si="4"/>
        <v>0</v>
      </c>
    </row>
    <row r="62" spans="1:23" ht="13.5" customHeight="1" x14ac:dyDescent="0.25">
      <c r="A62" s="34"/>
      <c r="B62" s="13">
        <v>730799800</v>
      </c>
      <c r="C62" s="326"/>
      <c r="D62" s="96" t="s">
        <v>104</v>
      </c>
      <c r="E62" s="30" t="s">
        <v>12</v>
      </c>
      <c r="F62" s="100">
        <v>0</v>
      </c>
      <c r="G62" s="88">
        <v>3292</v>
      </c>
      <c r="H62" s="76">
        <f t="shared" si="8"/>
        <v>3292</v>
      </c>
      <c r="I62" s="102">
        <v>1</v>
      </c>
      <c r="J62" s="123">
        <f t="shared" si="5"/>
        <v>0</v>
      </c>
      <c r="K62" s="34"/>
      <c r="L62" s="34"/>
      <c r="M62" s="57"/>
      <c r="N62" s="247"/>
      <c r="O62" s="34"/>
      <c r="P62" s="34"/>
      <c r="Q62" s="54">
        <v>1</v>
      </c>
      <c r="R62" s="48">
        <v>1</v>
      </c>
      <c r="S62" s="90">
        <v>3.8</v>
      </c>
      <c r="T62" s="90">
        <v>3.0000000000000001E-3</v>
      </c>
      <c r="U62" s="44">
        <f t="shared" si="7"/>
        <v>0</v>
      </c>
      <c r="V62" s="45">
        <f t="shared" si="3"/>
        <v>0</v>
      </c>
      <c r="W62" s="46">
        <f t="shared" si="4"/>
        <v>0</v>
      </c>
    </row>
    <row r="63" spans="1:23" ht="13.5" customHeight="1" x14ac:dyDescent="0.25">
      <c r="A63" s="34"/>
      <c r="B63" s="232">
        <v>730799800</v>
      </c>
      <c r="C63" s="326"/>
      <c r="D63" s="96" t="s">
        <v>105</v>
      </c>
      <c r="E63" s="30" t="s">
        <v>12</v>
      </c>
      <c r="F63" s="100">
        <v>0</v>
      </c>
      <c r="G63" s="88">
        <v>3865</v>
      </c>
      <c r="H63" s="76">
        <f t="shared" si="8"/>
        <v>3865</v>
      </c>
      <c r="I63" s="102">
        <v>1</v>
      </c>
      <c r="J63" s="123">
        <f t="shared" si="5"/>
        <v>0</v>
      </c>
      <c r="K63" s="34"/>
      <c r="L63" s="34"/>
      <c r="M63" s="57"/>
      <c r="N63" s="247"/>
      <c r="O63" s="34"/>
      <c r="P63" s="34"/>
      <c r="Q63" s="54">
        <v>1</v>
      </c>
      <c r="R63" s="48">
        <v>1</v>
      </c>
      <c r="S63" s="90">
        <v>4.8</v>
      </c>
      <c r="T63" s="90">
        <v>4.0000000000000001E-3</v>
      </c>
      <c r="U63" s="44">
        <f t="shared" si="7"/>
        <v>0</v>
      </c>
      <c r="V63" s="45">
        <f t="shared" si="3"/>
        <v>0</v>
      </c>
      <c r="W63" s="46">
        <f t="shared" si="4"/>
        <v>0</v>
      </c>
    </row>
    <row r="64" spans="1:23" ht="13.5" customHeight="1" x14ac:dyDescent="0.25">
      <c r="A64" s="34"/>
      <c r="B64" s="13">
        <v>730799800</v>
      </c>
      <c r="C64" s="326"/>
      <c r="D64" s="96" t="s">
        <v>106</v>
      </c>
      <c r="E64" s="30" t="s">
        <v>12</v>
      </c>
      <c r="F64" s="100">
        <v>0</v>
      </c>
      <c r="G64" s="88">
        <v>4166</v>
      </c>
      <c r="H64" s="76">
        <f t="shared" si="8"/>
        <v>4166</v>
      </c>
      <c r="I64" s="102">
        <v>1</v>
      </c>
      <c r="J64" s="123">
        <f t="shared" ref="J64:J71" si="9">F64*H64</f>
        <v>0</v>
      </c>
      <c r="K64" s="34"/>
      <c r="L64" s="34"/>
      <c r="M64" s="57"/>
      <c r="N64" s="247"/>
      <c r="O64" s="34"/>
      <c r="P64" s="34"/>
      <c r="Q64" s="54">
        <v>1</v>
      </c>
      <c r="R64" s="48">
        <v>1</v>
      </c>
      <c r="S64" s="90">
        <v>6</v>
      </c>
      <c r="T64" s="90">
        <v>4.0000000000000001E-3</v>
      </c>
      <c r="U64" s="44">
        <f t="shared" si="7"/>
        <v>0</v>
      </c>
      <c r="V64" s="45">
        <f t="shared" si="3"/>
        <v>0</v>
      </c>
      <c r="W64" s="46">
        <f t="shared" si="4"/>
        <v>0</v>
      </c>
    </row>
    <row r="65" spans="1:23" ht="13.5" customHeight="1" x14ac:dyDescent="0.25">
      <c r="A65" s="34"/>
      <c r="B65" s="13">
        <v>730799800</v>
      </c>
      <c r="C65" s="326"/>
      <c r="D65" s="96" t="s">
        <v>107</v>
      </c>
      <c r="E65" s="79" t="s">
        <v>12</v>
      </c>
      <c r="F65" s="100">
        <v>0</v>
      </c>
      <c r="G65" s="88">
        <v>5081</v>
      </c>
      <c r="H65" s="76">
        <f t="shared" si="8"/>
        <v>5081</v>
      </c>
      <c r="I65" s="102">
        <v>1</v>
      </c>
      <c r="J65" s="123">
        <f t="shared" si="9"/>
        <v>0</v>
      </c>
      <c r="K65" s="34"/>
      <c r="L65" s="34"/>
      <c r="M65" s="57"/>
      <c r="N65" s="247"/>
      <c r="O65" s="34"/>
      <c r="P65" s="34"/>
      <c r="Q65" s="69">
        <v>1</v>
      </c>
      <c r="R65" s="93">
        <v>1</v>
      </c>
      <c r="S65" s="106">
        <v>9.5</v>
      </c>
      <c r="T65" s="106">
        <v>6.0000000000000001E-3</v>
      </c>
      <c r="U65" s="44">
        <f t="shared" si="7"/>
        <v>0</v>
      </c>
      <c r="V65" s="52">
        <f t="shared" si="3"/>
        <v>0</v>
      </c>
      <c r="W65" s="46">
        <f t="shared" si="4"/>
        <v>0</v>
      </c>
    </row>
    <row r="66" spans="1:23" ht="13.5" customHeight="1" x14ac:dyDescent="0.25">
      <c r="A66" s="34"/>
      <c r="B66" s="232">
        <v>730799800</v>
      </c>
      <c r="C66" s="326"/>
      <c r="D66" s="96" t="s">
        <v>108</v>
      </c>
      <c r="E66" s="79" t="s">
        <v>12</v>
      </c>
      <c r="F66" s="100">
        <v>0</v>
      </c>
      <c r="G66" s="88">
        <v>6298</v>
      </c>
      <c r="H66" s="76">
        <f t="shared" si="8"/>
        <v>6298</v>
      </c>
      <c r="I66" s="102">
        <v>1</v>
      </c>
      <c r="J66" s="123">
        <f t="shared" si="9"/>
        <v>0</v>
      </c>
      <c r="K66" s="34"/>
      <c r="L66" s="34"/>
      <c r="M66" s="57"/>
      <c r="N66" s="247"/>
      <c r="O66" s="34"/>
      <c r="P66" s="34"/>
      <c r="Q66" s="54">
        <v>1</v>
      </c>
      <c r="R66" s="54">
        <v>1</v>
      </c>
      <c r="S66" s="90">
        <v>11</v>
      </c>
      <c r="T66" s="90">
        <v>8.0000000000000002E-3</v>
      </c>
      <c r="U66" s="44">
        <f t="shared" si="7"/>
        <v>0</v>
      </c>
      <c r="V66" s="56">
        <f t="shared" si="3"/>
        <v>0</v>
      </c>
      <c r="W66" s="95">
        <f t="shared" si="4"/>
        <v>0</v>
      </c>
    </row>
    <row r="67" spans="1:23" ht="13.5" customHeight="1" x14ac:dyDescent="0.25">
      <c r="A67" s="34"/>
      <c r="B67" s="13">
        <v>730799800</v>
      </c>
      <c r="C67" s="326"/>
      <c r="D67" s="96" t="s">
        <v>109</v>
      </c>
      <c r="E67" s="79" t="s">
        <v>12</v>
      </c>
      <c r="F67" s="100">
        <v>0</v>
      </c>
      <c r="G67" s="88">
        <v>7508</v>
      </c>
      <c r="H67" s="76">
        <f t="shared" si="8"/>
        <v>7508</v>
      </c>
      <c r="I67" s="102">
        <v>1</v>
      </c>
      <c r="J67" s="123">
        <f t="shared" si="9"/>
        <v>0</v>
      </c>
      <c r="K67" s="34"/>
      <c r="L67" s="34"/>
      <c r="M67" s="57"/>
      <c r="N67" s="247"/>
      <c r="O67" s="34"/>
      <c r="P67" s="34"/>
      <c r="Q67" s="54">
        <v>1</v>
      </c>
      <c r="R67" s="54">
        <v>1</v>
      </c>
      <c r="S67" s="90">
        <v>12.6</v>
      </c>
      <c r="T67" s="90">
        <v>8.0000000000000002E-3</v>
      </c>
      <c r="U67" s="44">
        <f t="shared" si="7"/>
        <v>0</v>
      </c>
      <c r="V67" s="56">
        <f t="shared" si="3"/>
        <v>0</v>
      </c>
      <c r="W67" s="95">
        <f t="shared" si="4"/>
        <v>0</v>
      </c>
    </row>
    <row r="68" spans="1:23" ht="13.5" customHeight="1" x14ac:dyDescent="0.25">
      <c r="A68" s="34"/>
      <c r="B68" s="13">
        <v>730799800</v>
      </c>
      <c r="C68" s="326"/>
      <c r="D68" s="96" t="s">
        <v>110</v>
      </c>
      <c r="E68" s="79" t="s">
        <v>12</v>
      </c>
      <c r="F68" s="100">
        <v>0</v>
      </c>
      <c r="G68" s="88">
        <v>11981</v>
      </c>
      <c r="H68" s="76">
        <f t="shared" si="8"/>
        <v>11981</v>
      </c>
      <c r="I68" s="102">
        <v>1</v>
      </c>
      <c r="J68" s="123">
        <f t="shared" si="9"/>
        <v>0</v>
      </c>
      <c r="K68" s="34"/>
      <c r="L68" s="34"/>
      <c r="M68" s="57"/>
      <c r="N68" s="247"/>
      <c r="O68" s="34"/>
      <c r="P68" s="34"/>
      <c r="Q68" s="54">
        <v>1</v>
      </c>
      <c r="R68" s="54">
        <v>1</v>
      </c>
      <c r="S68" s="90">
        <v>22.4</v>
      </c>
      <c r="T68" s="90">
        <v>1.4999999999999999E-2</v>
      </c>
      <c r="U68" s="44">
        <f t="shared" si="7"/>
        <v>0</v>
      </c>
      <c r="V68" s="56">
        <f t="shared" si="3"/>
        <v>0</v>
      </c>
      <c r="W68" s="95">
        <f t="shared" si="4"/>
        <v>0</v>
      </c>
    </row>
    <row r="69" spans="1:23" ht="13.5" customHeight="1" x14ac:dyDescent="0.25">
      <c r="A69" s="34"/>
      <c r="B69" s="232">
        <v>730799800</v>
      </c>
      <c r="C69" s="326"/>
      <c r="D69" s="96" t="s">
        <v>111</v>
      </c>
      <c r="E69" s="79" t="s">
        <v>12</v>
      </c>
      <c r="F69" s="100">
        <v>0</v>
      </c>
      <c r="G69" s="88">
        <v>14280</v>
      </c>
      <c r="H69" s="76">
        <f t="shared" si="8"/>
        <v>14280</v>
      </c>
      <c r="I69" s="102">
        <v>1</v>
      </c>
      <c r="J69" s="123">
        <f t="shared" si="9"/>
        <v>0</v>
      </c>
      <c r="K69" s="34"/>
      <c r="L69" s="34"/>
      <c r="M69" s="57"/>
      <c r="N69" s="247"/>
      <c r="O69" s="34"/>
      <c r="P69" s="34"/>
      <c r="Q69" s="54">
        <v>1</v>
      </c>
      <c r="R69" s="54">
        <v>1</v>
      </c>
      <c r="S69" s="90">
        <v>32</v>
      </c>
      <c r="T69" s="90">
        <v>1.7000000000000001E-2</v>
      </c>
      <c r="U69" s="44">
        <f t="shared" si="7"/>
        <v>0</v>
      </c>
      <c r="V69" s="56">
        <f t="shared" si="3"/>
        <v>0</v>
      </c>
      <c r="W69" s="95">
        <f t="shared" si="4"/>
        <v>0</v>
      </c>
    </row>
    <row r="70" spans="1:23" ht="13.5" customHeight="1" x14ac:dyDescent="0.25">
      <c r="A70" s="34"/>
      <c r="B70" s="233">
        <v>730799800</v>
      </c>
      <c r="C70" s="326"/>
      <c r="D70" s="96" t="s">
        <v>112</v>
      </c>
      <c r="E70" s="79" t="s">
        <v>12</v>
      </c>
      <c r="F70" s="100">
        <v>0</v>
      </c>
      <c r="G70" s="88">
        <v>19121</v>
      </c>
      <c r="H70" s="76">
        <f t="shared" si="8"/>
        <v>19121</v>
      </c>
      <c r="I70" s="102">
        <v>1</v>
      </c>
      <c r="J70" s="123">
        <f t="shared" si="9"/>
        <v>0</v>
      </c>
      <c r="K70" s="34"/>
      <c r="L70" s="34"/>
      <c r="M70" s="57"/>
      <c r="N70" s="247"/>
      <c r="O70" s="34"/>
      <c r="P70" s="34"/>
      <c r="Q70" s="54">
        <v>1</v>
      </c>
      <c r="R70" s="54">
        <v>1</v>
      </c>
      <c r="S70" s="90">
        <v>43</v>
      </c>
      <c r="T70" s="90">
        <v>2.4E-2</v>
      </c>
      <c r="U70" s="44">
        <f t="shared" si="7"/>
        <v>0</v>
      </c>
      <c r="V70" s="56">
        <f t="shared" si="3"/>
        <v>0</v>
      </c>
      <c r="W70" s="95">
        <f t="shared" si="4"/>
        <v>0</v>
      </c>
    </row>
    <row r="71" spans="1:23" ht="13.5" customHeight="1" thickBot="1" x14ac:dyDescent="0.3">
      <c r="A71" s="34"/>
      <c r="B71" s="234">
        <v>730799800</v>
      </c>
      <c r="C71" s="327"/>
      <c r="D71" s="125" t="s">
        <v>113</v>
      </c>
      <c r="E71" s="126" t="s">
        <v>12</v>
      </c>
      <c r="F71" s="127">
        <v>0</v>
      </c>
      <c r="G71" s="128">
        <v>51000</v>
      </c>
      <c r="H71" s="129">
        <f t="shared" si="8"/>
        <v>51000</v>
      </c>
      <c r="I71" s="130">
        <v>1</v>
      </c>
      <c r="J71" s="131">
        <f t="shared" si="9"/>
        <v>0</v>
      </c>
      <c r="K71" s="34"/>
      <c r="L71" s="34"/>
      <c r="M71" s="57"/>
      <c r="N71" s="247"/>
      <c r="O71" s="34"/>
      <c r="P71" s="34"/>
      <c r="Q71" s="54">
        <v>1</v>
      </c>
      <c r="R71" s="54">
        <v>1</v>
      </c>
      <c r="S71" s="90">
        <v>62</v>
      </c>
      <c r="T71" s="90">
        <v>3.9E-2</v>
      </c>
      <c r="U71" s="44">
        <f t="shared" si="7"/>
        <v>0</v>
      </c>
      <c r="V71" s="56">
        <f t="shared" si="3"/>
        <v>0</v>
      </c>
      <c r="W71" s="95">
        <f t="shared" si="4"/>
        <v>0</v>
      </c>
    </row>
    <row r="72" spans="1:23" x14ac:dyDescent="0.25">
      <c r="A72" s="34"/>
      <c r="B72" s="34"/>
      <c r="C72" s="34"/>
      <c r="D72" s="34"/>
      <c r="E72" s="34"/>
      <c r="F72" s="34"/>
      <c r="G72" s="34"/>
      <c r="H72" s="34"/>
      <c r="I72" s="113"/>
      <c r="J72" s="34"/>
      <c r="K72" s="34"/>
      <c r="L72" s="34"/>
      <c r="M72" s="34"/>
      <c r="N72" s="34"/>
      <c r="O72" s="34"/>
      <c r="P72" s="94"/>
      <c r="Q72" s="94"/>
    </row>
    <row r="73" spans="1:23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94"/>
      <c r="Q73" s="94"/>
    </row>
    <row r="74" spans="1:23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94"/>
      <c r="Q74" s="94"/>
    </row>
    <row r="75" spans="1:23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94"/>
    </row>
    <row r="76" spans="1:23" x14ac:dyDescent="0.25">
      <c r="P76" s="94"/>
    </row>
  </sheetData>
  <mergeCells count="15">
    <mergeCell ref="C60:C71"/>
    <mergeCell ref="B7:B8"/>
    <mergeCell ref="C7:C8"/>
    <mergeCell ref="E1:L1"/>
    <mergeCell ref="J2:L2"/>
    <mergeCell ref="C9:C25"/>
    <mergeCell ref="C26:C42"/>
    <mergeCell ref="C43:C59"/>
    <mergeCell ref="M2:P3"/>
    <mergeCell ref="J3:L3"/>
    <mergeCell ref="J4:L4"/>
    <mergeCell ref="K5:L5"/>
    <mergeCell ref="D7:D8"/>
    <mergeCell ref="E7:E8"/>
    <mergeCell ref="F7:F8"/>
  </mergeCells>
  <phoneticPr fontId="20" type="noConversion"/>
  <hyperlinks>
    <hyperlink ref="D1" r:id="rId1" xr:uid="{E6409867-DA99-44ED-8E1F-4A4E61BF8472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8E92-EA9B-4AB2-9E1F-6C9F2040F04D}">
  <sheetPr>
    <tabColor rgb="FFD5FFFF"/>
  </sheetPr>
  <dimension ref="A1:V20"/>
  <sheetViews>
    <sheetView topLeftCell="B1" zoomScaleNormal="100" workbookViewId="0">
      <selection activeCell="H17" sqref="H17"/>
    </sheetView>
  </sheetViews>
  <sheetFormatPr defaultRowHeight="15" x14ac:dyDescent="0.25"/>
  <cols>
    <col min="2" max="2" width="14" customWidth="1"/>
    <col min="3" max="3" width="15.140625" customWidth="1"/>
    <col min="4" max="4" width="49" customWidth="1"/>
    <col min="5" max="5" width="5.5703125" customWidth="1"/>
    <col min="8" max="8" width="12.28515625" customWidth="1"/>
    <col min="9" max="9" width="10" customWidth="1"/>
    <col min="11" max="11" width="5.42578125" customWidth="1"/>
    <col min="12" max="12" width="16.140625" customWidth="1"/>
    <col min="13" max="13" width="17.85546875" customWidth="1"/>
    <col min="14" max="14" width="11.7109375" customWidth="1"/>
    <col min="15" max="15" width="19.7109375" customWidth="1"/>
    <col min="16" max="19" width="9.140625" hidden="1" customWidth="1"/>
    <col min="20" max="20" width="14.28515625" hidden="1" customWidth="1"/>
    <col min="21" max="21" width="17.28515625" hidden="1" customWidth="1"/>
    <col min="22" max="22" width="0.140625" customWidth="1"/>
  </cols>
  <sheetData>
    <row r="1" spans="1:22" ht="15.75" x14ac:dyDescent="0.25">
      <c r="A1" s="2"/>
      <c r="B1" s="2"/>
      <c r="C1" s="2"/>
      <c r="D1" s="33" t="s">
        <v>20</v>
      </c>
      <c r="E1" s="266"/>
      <c r="F1" s="266"/>
      <c r="G1" s="266"/>
      <c r="H1" s="266"/>
      <c r="I1" s="266"/>
      <c r="J1" s="266"/>
      <c r="K1" s="266"/>
      <c r="L1" s="212"/>
      <c r="M1" s="213"/>
      <c r="N1" s="213"/>
      <c r="O1" s="213"/>
      <c r="P1" s="2"/>
      <c r="Q1" s="2"/>
      <c r="R1" s="2"/>
      <c r="S1" s="34"/>
    </row>
    <row r="2" spans="1:22" ht="15.75" x14ac:dyDescent="0.25">
      <c r="A2" s="2"/>
      <c r="B2" s="2"/>
      <c r="C2" s="2"/>
      <c r="D2" s="35"/>
      <c r="E2" s="18"/>
      <c r="F2" s="19"/>
      <c r="G2" s="3"/>
      <c r="H2" s="3"/>
      <c r="I2" s="314"/>
      <c r="J2" s="314"/>
      <c r="K2" s="314"/>
      <c r="L2" s="269" t="s">
        <v>1</v>
      </c>
      <c r="M2" s="269"/>
      <c r="N2" s="269"/>
      <c r="O2" s="269"/>
      <c r="P2" s="191"/>
      <c r="Q2" s="191"/>
      <c r="R2" s="191"/>
      <c r="S2" s="191"/>
    </row>
    <row r="3" spans="1:22" ht="26.25" customHeight="1" x14ac:dyDescent="0.25">
      <c r="A3" s="2"/>
      <c r="B3" s="2"/>
      <c r="C3" s="2"/>
      <c r="D3" s="5"/>
      <c r="E3" s="20"/>
      <c r="F3" s="21"/>
      <c r="G3" s="6"/>
      <c r="H3" s="3"/>
      <c r="I3" s="315"/>
      <c r="J3" s="315"/>
      <c r="K3" s="315"/>
      <c r="L3" s="269"/>
      <c r="M3" s="269"/>
      <c r="N3" s="269"/>
      <c r="O3" s="269"/>
      <c r="P3" s="191"/>
      <c r="Q3" s="191"/>
      <c r="R3" s="191"/>
      <c r="S3" s="191"/>
    </row>
    <row r="4" spans="1:22" ht="15.75" x14ac:dyDescent="0.25">
      <c r="A4" s="2"/>
      <c r="B4" s="2"/>
      <c r="C4" s="2"/>
      <c r="D4" s="5"/>
      <c r="E4" s="18"/>
      <c r="F4" s="19"/>
      <c r="G4" s="3"/>
      <c r="H4" s="3"/>
      <c r="I4" s="316"/>
      <c r="J4" s="316"/>
      <c r="K4" s="316"/>
      <c r="L4" s="214" t="s">
        <v>3</v>
      </c>
      <c r="M4" s="192" t="s">
        <v>4</v>
      </c>
      <c r="N4" s="193" t="s">
        <v>5</v>
      </c>
      <c r="O4" s="85" t="s">
        <v>65</v>
      </c>
      <c r="P4" s="2"/>
      <c r="Q4" s="2"/>
      <c r="R4" s="2"/>
    </row>
    <row r="5" spans="1:22" ht="15.75" x14ac:dyDescent="0.25">
      <c r="A5" s="2"/>
      <c r="B5" s="2"/>
      <c r="C5" s="2"/>
      <c r="D5" s="7"/>
      <c r="E5" s="3"/>
      <c r="F5" s="3"/>
      <c r="G5" s="3"/>
      <c r="H5" s="3"/>
      <c r="I5" s="194"/>
      <c r="J5" s="318">
        <f>1-(I4*0.01)</f>
        <v>1</v>
      </c>
      <c r="K5" s="318"/>
      <c r="L5" s="216">
        <f>SUM(I9:I18)</f>
        <v>0</v>
      </c>
      <c r="M5" s="217">
        <f>SUM(V9:V18)</f>
        <v>0</v>
      </c>
      <c r="N5" s="215">
        <f>SUM(U9:U18)</f>
        <v>0</v>
      </c>
      <c r="O5" s="218">
        <f>SUM(T9:T18)</f>
        <v>0</v>
      </c>
      <c r="P5" s="2"/>
      <c r="Q5" s="2"/>
      <c r="R5" s="2"/>
    </row>
    <row r="6" spans="1:22" ht="20.25" x14ac:dyDescent="0.3">
      <c r="A6" s="2"/>
      <c r="B6" s="2"/>
      <c r="C6" s="2"/>
      <c r="D6" s="8" t="s">
        <v>314</v>
      </c>
      <c r="E6" s="36"/>
      <c r="F6" s="37"/>
      <c r="G6" s="37"/>
      <c r="H6" s="37"/>
      <c r="I6" s="195"/>
      <c r="J6" s="196"/>
      <c r="K6" s="197"/>
      <c r="L6" s="11"/>
      <c r="M6" s="2"/>
      <c r="N6" s="2"/>
      <c r="O6" s="2"/>
      <c r="P6" s="2"/>
      <c r="Q6" s="2"/>
      <c r="R6" s="2"/>
      <c r="S6" s="34"/>
    </row>
    <row r="7" spans="1:22" ht="45" customHeight="1" x14ac:dyDescent="0.25">
      <c r="A7" s="2"/>
      <c r="B7" s="319" t="s">
        <v>7</v>
      </c>
      <c r="C7" s="320" t="s">
        <v>132</v>
      </c>
      <c r="D7" s="319" t="s">
        <v>8</v>
      </c>
      <c r="E7" s="260" t="s">
        <v>9</v>
      </c>
      <c r="F7" s="262" t="s">
        <v>10</v>
      </c>
      <c r="G7" s="25" t="s">
        <v>30</v>
      </c>
      <c r="H7" s="25" t="s">
        <v>33</v>
      </c>
      <c r="I7" s="198" t="s">
        <v>11</v>
      </c>
      <c r="J7" s="2"/>
      <c r="K7" s="2"/>
      <c r="L7" s="34"/>
      <c r="M7" s="34"/>
      <c r="N7" s="57"/>
      <c r="O7" s="34"/>
      <c r="P7" s="58" t="s">
        <v>13</v>
      </c>
      <c r="Q7" s="58" t="s">
        <v>14</v>
      </c>
      <c r="R7" s="59" t="s">
        <v>15</v>
      </c>
      <c r="S7" s="60" t="s">
        <v>16</v>
      </c>
      <c r="T7" s="61" t="s">
        <v>17</v>
      </c>
      <c r="U7" s="39" t="s">
        <v>18</v>
      </c>
      <c r="V7" s="39" t="s">
        <v>19</v>
      </c>
    </row>
    <row r="8" spans="1:22" x14ac:dyDescent="0.25">
      <c r="A8" s="2"/>
      <c r="B8" s="320"/>
      <c r="C8" s="332"/>
      <c r="D8" s="319"/>
      <c r="E8" s="260"/>
      <c r="F8" s="262"/>
      <c r="G8" s="219" t="s">
        <v>36</v>
      </c>
      <c r="H8" s="199" t="s">
        <v>315</v>
      </c>
      <c r="I8" s="107"/>
      <c r="J8" s="2"/>
      <c r="K8" s="2"/>
      <c r="L8" s="34"/>
      <c r="M8" s="34"/>
      <c r="N8" s="57"/>
      <c r="O8" s="34"/>
      <c r="P8" s="62"/>
      <c r="Q8" s="62"/>
      <c r="R8" s="62"/>
      <c r="S8" s="62"/>
      <c r="T8" s="63"/>
      <c r="U8" s="2"/>
      <c r="V8" s="2"/>
    </row>
    <row r="9" spans="1:22" ht="75.75" customHeight="1" x14ac:dyDescent="0.25">
      <c r="A9" s="12"/>
      <c r="B9" s="97">
        <v>8421398007</v>
      </c>
      <c r="C9" s="157"/>
      <c r="D9" s="200" t="s">
        <v>316</v>
      </c>
      <c r="E9" s="201" t="s">
        <v>12</v>
      </c>
      <c r="F9" s="190">
        <v>0</v>
      </c>
      <c r="G9" s="76">
        <v>4950</v>
      </c>
      <c r="H9" s="336">
        <v>2</v>
      </c>
      <c r="I9" s="202">
        <f>F9*IF(F9&lt;99,G9,#REF!)</f>
        <v>0</v>
      </c>
      <c r="J9" s="12"/>
      <c r="K9" s="12"/>
      <c r="L9" s="34"/>
      <c r="M9" s="34"/>
      <c r="N9" s="57"/>
      <c r="O9" s="34"/>
      <c r="P9" s="203">
        <v>2</v>
      </c>
      <c r="Q9" s="204">
        <v>1</v>
      </c>
      <c r="R9" s="65">
        <v>14</v>
      </c>
      <c r="S9" s="55">
        <v>1.43E-2</v>
      </c>
      <c r="T9" s="205">
        <f t="shared" ref="T9:T18" si="0">F9/P9</f>
        <v>0</v>
      </c>
      <c r="U9" s="56">
        <f t="shared" ref="U9:U18" si="1">T9*R9</f>
        <v>0</v>
      </c>
      <c r="V9" s="95">
        <f t="shared" ref="V9:V18" si="2">T9*S9</f>
        <v>0</v>
      </c>
    </row>
    <row r="10" spans="1:22" ht="75.75" customHeight="1" x14ac:dyDescent="0.25">
      <c r="A10" s="12"/>
      <c r="B10" s="97">
        <v>8421398007</v>
      </c>
      <c r="C10" s="157"/>
      <c r="D10" s="206" t="s">
        <v>317</v>
      </c>
      <c r="E10" s="156" t="s">
        <v>12</v>
      </c>
      <c r="F10" s="207">
        <v>0</v>
      </c>
      <c r="G10" s="76">
        <v>7150</v>
      </c>
      <c r="H10" s="78">
        <v>2</v>
      </c>
      <c r="I10" s="208">
        <f>F10*IF(F10&lt;99,G10,#REF!)</f>
        <v>0</v>
      </c>
      <c r="J10" s="12"/>
      <c r="K10" s="12"/>
      <c r="L10" s="34"/>
      <c r="M10" s="34"/>
      <c r="N10" s="57"/>
      <c r="O10" s="34"/>
      <c r="P10" s="203">
        <v>2</v>
      </c>
      <c r="Q10" s="204">
        <v>1</v>
      </c>
      <c r="R10" s="65">
        <v>15.2</v>
      </c>
      <c r="S10" s="55">
        <v>1.43E-2</v>
      </c>
      <c r="T10" s="205">
        <f t="shared" si="0"/>
        <v>0</v>
      </c>
      <c r="U10" s="56">
        <f t="shared" si="1"/>
        <v>0</v>
      </c>
      <c r="V10" s="95">
        <f t="shared" si="2"/>
        <v>0</v>
      </c>
    </row>
    <row r="11" spans="1:22" ht="18" customHeight="1" x14ac:dyDescent="0.25">
      <c r="A11" s="12"/>
      <c r="B11" s="97">
        <v>9026208000</v>
      </c>
      <c r="C11" s="274"/>
      <c r="D11" s="206" t="s">
        <v>318</v>
      </c>
      <c r="E11" s="156" t="s">
        <v>12</v>
      </c>
      <c r="F11" s="207">
        <v>0</v>
      </c>
      <c r="G11" s="76">
        <v>2400</v>
      </c>
      <c r="H11" s="78">
        <v>30</v>
      </c>
      <c r="I11" s="208">
        <f>F11*IF(F11&lt;99,G11,#REF!)</f>
        <v>0</v>
      </c>
      <c r="J11" s="12"/>
      <c r="K11" s="12"/>
      <c r="L11" s="34"/>
      <c r="M11" s="34"/>
      <c r="N11" s="57"/>
      <c r="O11" s="34"/>
      <c r="P11" s="64">
        <v>30</v>
      </c>
      <c r="Q11" s="204">
        <v>1</v>
      </c>
      <c r="R11" s="65">
        <v>18</v>
      </c>
      <c r="S11" s="55">
        <v>1.43E-2</v>
      </c>
      <c r="T11" s="205">
        <f t="shared" si="0"/>
        <v>0</v>
      </c>
      <c r="U11" s="56">
        <f t="shared" si="1"/>
        <v>0</v>
      </c>
      <c r="V11" s="95">
        <f t="shared" si="2"/>
        <v>0</v>
      </c>
    </row>
    <row r="12" spans="1:22" ht="18" customHeight="1" x14ac:dyDescent="0.25">
      <c r="A12" s="12"/>
      <c r="B12" s="97">
        <v>9026208000</v>
      </c>
      <c r="C12" s="275"/>
      <c r="D12" s="206" t="s">
        <v>319</v>
      </c>
      <c r="E12" s="156" t="s">
        <v>12</v>
      </c>
      <c r="F12" s="207"/>
      <c r="G12" s="76">
        <v>2400</v>
      </c>
      <c r="H12" s="78">
        <v>30</v>
      </c>
      <c r="I12" s="208">
        <f>F12*IF(F12&lt;99,G12,#REF!)</f>
        <v>0</v>
      </c>
      <c r="J12" s="12"/>
      <c r="K12" s="12"/>
      <c r="L12" s="34"/>
      <c r="M12" s="34"/>
      <c r="N12" s="57"/>
      <c r="O12" s="34"/>
      <c r="P12" s="203">
        <v>30</v>
      </c>
      <c r="Q12" s="204">
        <v>1</v>
      </c>
      <c r="R12" s="65">
        <v>18</v>
      </c>
      <c r="S12" s="55">
        <v>1.43E-2</v>
      </c>
      <c r="T12" s="205">
        <f t="shared" si="0"/>
        <v>0</v>
      </c>
      <c r="U12" s="56">
        <f>T12*R12</f>
        <v>0</v>
      </c>
      <c r="V12" s="209">
        <f t="shared" si="2"/>
        <v>0</v>
      </c>
    </row>
    <row r="13" spans="1:22" ht="18" customHeight="1" x14ac:dyDescent="0.25">
      <c r="A13" s="2"/>
      <c r="B13" s="97">
        <v>9026208000</v>
      </c>
      <c r="C13" s="275"/>
      <c r="D13" s="206" t="s">
        <v>320</v>
      </c>
      <c r="E13" s="156" t="s">
        <v>12</v>
      </c>
      <c r="F13" s="207">
        <v>0</v>
      </c>
      <c r="G13" s="76">
        <v>2400</v>
      </c>
      <c r="H13" s="78">
        <v>30</v>
      </c>
      <c r="I13" s="208">
        <f>F13*IF(F13&lt;99,G13,#REF!)</f>
        <v>0</v>
      </c>
      <c r="J13" s="12"/>
      <c r="K13" s="12"/>
      <c r="L13" s="34"/>
      <c r="M13" s="34"/>
      <c r="N13" s="57"/>
      <c r="O13" s="34"/>
      <c r="P13" s="210">
        <v>30</v>
      </c>
      <c r="Q13" s="204">
        <v>1</v>
      </c>
      <c r="R13" s="65">
        <v>18</v>
      </c>
      <c r="S13" s="55">
        <v>1.43E-2</v>
      </c>
      <c r="T13" s="205">
        <f t="shared" si="0"/>
        <v>0</v>
      </c>
      <c r="U13" s="56">
        <f t="shared" si="1"/>
        <v>0</v>
      </c>
      <c r="V13" s="211">
        <f t="shared" si="2"/>
        <v>0</v>
      </c>
    </row>
    <row r="14" spans="1:22" ht="18" customHeight="1" x14ac:dyDescent="0.25">
      <c r="A14" s="34"/>
      <c r="B14" s="97">
        <v>9026208000</v>
      </c>
      <c r="C14" s="276"/>
      <c r="D14" s="206" t="s">
        <v>321</v>
      </c>
      <c r="E14" s="156" t="s">
        <v>12</v>
      </c>
      <c r="F14" s="207">
        <v>0</v>
      </c>
      <c r="G14" s="76">
        <v>2400</v>
      </c>
      <c r="H14" s="78">
        <v>30</v>
      </c>
      <c r="I14" s="208">
        <f>F14*IF(F14&lt;99,G14,#REF!)</f>
        <v>0</v>
      </c>
      <c r="J14" s="12"/>
      <c r="K14" s="12"/>
      <c r="L14" s="34"/>
      <c r="M14" s="34"/>
      <c r="N14" s="57"/>
      <c r="O14" s="34"/>
      <c r="P14" s="210">
        <v>30</v>
      </c>
      <c r="Q14" s="204">
        <v>1</v>
      </c>
      <c r="R14" s="65">
        <v>18</v>
      </c>
      <c r="S14" s="55">
        <v>1.43E-2</v>
      </c>
      <c r="T14" s="205">
        <f t="shared" si="0"/>
        <v>0</v>
      </c>
      <c r="U14" s="56">
        <f t="shared" si="1"/>
        <v>0</v>
      </c>
      <c r="V14" s="211">
        <f t="shared" si="2"/>
        <v>0</v>
      </c>
    </row>
    <row r="15" spans="1:22" ht="18.75" customHeight="1" x14ac:dyDescent="0.25">
      <c r="A15" s="34"/>
      <c r="B15" s="97">
        <v>9026208000</v>
      </c>
      <c r="C15" s="330"/>
      <c r="D15" s="206" t="s">
        <v>322</v>
      </c>
      <c r="E15" s="156" t="s">
        <v>12</v>
      </c>
      <c r="F15" s="207">
        <v>0</v>
      </c>
      <c r="G15" s="76">
        <v>2500</v>
      </c>
      <c r="H15" s="78">
        <v>30</v>
      </c>
      <c r="I15" s="208">
        <f>F15*IF(F15&lt;99,G15,#REF!)</f>
        <v>0</v>
      </c>
      <c r="J15" s="34"/>
      <c r="K15" s="34"/>
      <c r="L15" s="34"/>
      <c r="M15" s="34"/>
      <c r="N15" s="34"/>
      <c r="O15" s="34"/>
      <c r="P15" s="210">
        <v>30</v>
      </c>
      <c r="Q15" s="204">
        <v>1</v>
      </c>
      <c r="R15" s="65">
        <v>18</v>
      </c>
      <c r="S15" s="55">
        <v>1.43E-2</v>
      </c>
      <c r="T15" s="205">
        <f t="shared" si="0"/>
        <v>0</v>
      </c>
      <c r="U15" s="56">
        <f t="shared" si="1"/>
        <v>0</v>
      </c>
      <c r="V15" s="211">
        <f t="shared" si="2"/>
        <v>0</v>
      </c>
    </row>
    <row r="16" spans="1:22" ht="18.75" customHeight="1" x14ac:dyDescent="0.25">
      <c r="A16" s="34"/>
      <c r="B16" s="97">
        <v>9026208000</v>
      </c>
      <c r="C16" s="326"/>
      <c r="D16" s="206" t="s">
        <v>323</v>
      </c>
      <c r="E16" s="156" t="s">
        <v>12</v>
      </c>
      <c r="F16" s="207">
        <v>0</v>
      </c>
      <c r="G16" s="76">
        <v>2500</v>
      </c>
      <c r="H16" s="78">
        <v>30</v>
      </c>
      <c r="I16" s="208">
        <f>F16*IF(F16&lt;99,G16,#REF!)</f>
        <v>0</v>
      </c>
      <c r="J16" s="34"/>
      <c r="K16" s="34"/>
      <c r="L16" s="34"/>
      <c r="M16" s="34"/>
      <c r="N16" s="34"/>
      <c r="O16" s="34"/>
      <c r="P16" s="210">
        <v>30</v>
      </c>
      <c r="Q16" s="204">
        <v>1</v>
      </c>
      <c r="R16" s="65">
        <v>18</v>
      </c>
      <c r="S16" s="55">
        <v>1.43E-2</v>
      </c>
      <c r="T16" s="205">
        <f t="shared" si="0"/>
        <v>0</v>
      </c>
      <c r="U16" s="56">
        <f t="shared" si="1"/>
        <v>0</v>
      </c>
      <c r="V16" s="211">
        <f t="shared" si="2"/>
        <v>0</v>
      </c>
    </row>
    <row r="17" spans="1:22" ht="18.75" customHeight="1" x14ac:dyDescent="0.25">
      <c r="A17" s="34"/>
      <c r="B17" s="97">
        <v>9026208000</v>
      </c>
      <c r="C17" s="326"/>
      <c r="D17" s="206" t="s">
        <v>324</v>
      </c>
      <c r="E17" s="156" t="s">
        <v>12</v>
      </c>
      <c r="F17" s="207">
        <v>0</v>
      </c>
      <c r="G17" s="76">
        <v>2500</v>
      </c>
      <c r="H17" s="78">
        <v>30</v>
      </c>
      <c r="I17" s="208">
        <f>F17*IF(F17&lt;99,G17,#REF!)</f>
        <v>0</v>
      </c>
      <c r="J17" s="34"/>
      <c r="K17" s="34"/>
      <c r="L17" s="34"/>
      <c r="M17" s="34"/>
      <c r="N17" s="34"/>
      <c r="O17" s="34"/>
      <c r="P17" s="210">
        <v>30</v>
      </c>
      <c r="Q17" s="204">
        <v>1</v>
      </c>
      <c r="R17" s="65">
        <v>18</v>
      </c>
      <c r="S17" s="55">
        <v>1.43E-2</v>
      </c>
      <c r="T17" s="205">
        <f t="shared" si="0"/>
        <v>0</v>
      </c>
      <c r="U17" s="56">
        <f t="shared" si="1"/>
        <v>0</v>
      </c>
      <c r="V17" s="211">
        <f t="shared" si="2"/>
        <v>0</v>
      </c>
    </row>
    <row r="18" spans="1:22" ht="18.75" customHeight="1" x14ac:dyDescent="0.25">
      <c r="A18" s="34"/>
      <c r="B18" s="97">
        <v>9026208000</v>
      </c>
      <c r="C18" s="331"/>
      <c r="D18" s="206" t="s">
        <v>325</v>
      </c>
      <c r="E18" s="156" t="s">
        <v>12</v>
      </c>
      <c r="F18" s="207">
        <v>0</v>
      </c>
      <c r="G18" s="76">
        <v>2500</v>
      </c>
      <c r="H18" s="78">
        <v>30</v>
      </c>
      <c r="I18" s="208">
        <f>F18*IF(F18&lt;99,G18,#REF!)</f>
        <v>0</v>
      </c>
      <c r="J18" s="34"/>
      <c r="K18" s="34"/>
      <c r="L18" s="34"/>
      <c r="M18" s="34"/>
      <c r="N18" s="34"/>
      <c r="O18" s="34"/>
      <c r="P18" s="210">
        <v>30</v>
      </c>
      <c r="Q18" s="204">
        <v>1</v>
      </c>
      <c r="R18" s="65">
        <v>18</v>
      </c>
      <c r="S18" s="55">
        <v>1.43E-2</v>
      </c>
      <c r="T18" s="205">
        <f t="shared" si="0"/>
        <v>0</v>
      </c>
      <c r="U18" s="56">
        <f t="shared" si="1"/>
        <v>0</v>
      </c>
      <c r="V18" s="211">
        <f t="shared" si="2"/>
        <v>0</v>
      </c>
    </row>
    <row r="19" spans="1:2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2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</sheetData>
  <mergeCells count="13">
    <mergeCell ref="C15:C18"/>
    <mergeCell ref="B7:B8"/>
    <mergeCell ref="C7:C8"/>
    <mergeCell ref="D7:D8"/>
    <mergeCell ref="E7:E8"/>
    <mergeCell ref="F7:F8"/>
    <mergeCell ref="C11:C14"/>
    <mergeCell ref="E1:K1"/>
    <mergeCell ref="I2:K2"/>
    <mergeCell ref="L2:O3"/>
    <mergeCell ref="I3:K3"/>
    <mergeCell ref="I4:K4"/>
    <mergeCell ref="J5:K5"/>
  </mergeCells>
  <hyperlinks>
    <hyperlink ref="D1" r:id="rId1" xr:uid="{013138BD-5012-413D-9F2B-81DC588EE80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Главная</vt:lpstr>
      <vt:lpstr>Бытовые системы</vt:lpstr>
      <vt:lpstr>Промышленные системы</vt:lpstr>
      <vt:lpstr>КТЗ</vt:lpstr>
      <vt:lpstr>ИСМ</vt:lpstr>
      <vt:lpstr>ИС-сгон, под приварку</vt:lpstr>
      <vt:lpstr>ИФС</vt:lpstr>
      <vt:lpstr>Фильтр, ДИПД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Марасанова Анастасия</dc:creator>
  <cp:lastModifiedBy>novikova_vi@outlook.com</cp:lastModifiedBy>
  <dcterms:created xsi:type="dcterms:W3CDTF">2024-04-04T05:01:27Z</dcterms:created>
  <dcterms:modified xsi:type="dcterms:W3CDTF">2025-05-22T06:03:16Z</dcterms:modified>
</cp:coreProperties>
</file>